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0"/>
  <workbookPr/>
  <mc:AlternateContent xmlns:mc="http://schemas.openxmlformats.org/markup-compatibility/2006">
    <mc:Choice Requires="x15">
      <x15ac:absPath xmlns:x15ac="http://schemas.microsoft.com/office/spreadsheetml/2010/11/ac" url="/Volumes/data/4-Management/Account_Manager/1-JMF - Worksheets/"/>
    </mc:Choice>
  </mc:AlternateContent>
  <xr:revisionPtr revIDLastSave="0" documentId="8_{478DAFF5-D32B-8C45-BFA1-54EA014A1D78}" xr6:coauthVersionLast="47" xr6:coauthVersionMax="47" xr10:uidLastSave="{00000000-0000-0000-0000-000000000000}"/>
  <bookViews>
    <workbookView xWindow="8760" yWindow="2300" windowWidth="32720" windowHeight="29100" xr2:uid="{00000000-000D-0000-FFFF-FFFF00000000}"/>
  </bookViews>
  <sheets>
    <sheet name="Valve Price Sheet - New" sheetId="8" r:id="rId1"/>
    <sheet name="Giacomini" sheetId="5" state="hidden" r:id="rId2"/>
    <sheet name="Valves - Taiwan" sheetId="3" state="hidden" r:id="rId3"/>
    <sheet name="Plastic Valves" sheetId="4" state="hidden" r:id="rId4"/>
    <sheet name="Plastic Valves (New)" sheetId="7" state="hidden" r:id="rId5"/>
    <sheet name="China Valves (New)" sheetId="6" state="hidden" r:id="rId6"/>
  </sheets>
  <externalReferences>
    <externalReference r:id="rId7"/>
    <externalReference r:id="rId8"/>
    <externalReference r:id="rId9"/>
    <externalReference r:id="rId10"/>
  </externalReferences>
  <definedNames>
    <definedName name="_xlnm._FilterDatabase" localSheetId="5" hidden="1">'China Valves (New)'!$A$3:$R$204</definedName>
    <definedName name="_xlnm._FilterDatabase" localSheetId="1" hidden="1">Giacomini!$A$2:$H$121</definedName>
    <definedName name="_xlnm._FilterDatabase" localSheetId="0" hidden="1">'Valve Price Sheet - New'!$A$9:$X$970</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U932" i="8" l="1"/>
  <c r="U212" i="8"/>
  <c r="V960" i="8"/>
  <c r="X960" i="8" s="1"/>
  <c r="V932" i="8"/>
  <c r="X932" i="8" s="1"/>
  <c r="V931" i="8"/>
  <c r="X931" i="8" s="1"/>
  <c r="V903" i="8"/>
  <c r="X903" i="8" s="1"/>
  <c r="V887" i="8"/>
  <c r="X887" i="8" s="1"/>
  <c r="V886" i="8"/>
  <c r="U886" i="8" s="1"/>
  <c r="V875" i="8"/>
  <c r="U875" i="8" s="1"/>
  <c r="V872" i="8"/>
  <c r="U872" i="8" s="1"/>
  <c r="V868" i="8"/>
  <c r="X868" i="8" s="1"/>
  <c r="V865" i="8"/>
  <c r="X865" i="8" s="1"/>
  <c r="V864" i="8"/>
  <c r="X864" i="8" s="1"/>
  <c r="V863" i="8"/>
  <c r="X863" i="8" s="1"/>
  <c r="V862" i="8"/>
  <c r="X862" i="8" s="1"/>
  <c r="V858" i="8"/>
  <c r="X858" i="8" s="1"/>
  <c r="V851" i="8"/>
  <c r="U851" i="8" s="1"/>
  <c r="V818" i="8"/>
  <c r="U818" i="8" s="1"/>
  <c r="V817" i="8"/>
  <c r="X817" i="8" s="1"/>
  <c r="V816" i="8"/>
  <c r="X816" i="8" s="1"/>
  <c r="V814" i="8"/>
  <c r="X814" i="8" s="1"/>
  <c r="V813" i="8"/>
  <c r="X813" i="8" s="1"/>
  <c r="V810" i="8"/>
  <c r="X810" i="8" s="1"/>
  <c r="V809" i="8"/>
  <c r="X809" i="8" s="1"/>
  <c r="V808" i="8"/>
  <c r="U808" i="8" s="1"/>
  <c r="V807" i="8"/>
  <c r="U807" i="8" s="1"/>
  <c r="V798" i="8"/>
  <c r="X798" i="8" s="1"/>
  <c r="V797" i="8"/>
  <c r="X797" i="8" s="1"/>
  <c r="V796" i="8"/>
  <c r="X796" i="8" s="1"/>
  <c r="V793" i="8"/>
  <c r="X793" i="8" s="1"/>
  <c r="V792" i="8"/>
  <c r="X792" i="8" s="1"/>
  <c r="V791" i="8"/>
  <c r="X791" i="8" s="1"/>
  <c r="V790" i="8"/>
  <c r="U790" i="8" s="1"/>
  <c r="V789" i="8"/>
  <c r="U789" i="8" s="1"/>
  <c r="V788" i="8"/>
  <c r="U788" i="8" s="1"/>
  <c r="V778" i="8"/>
  <c r="X778" i="8" s="1"/>
  <c r="V777" i="8"/>
  <c r="X777" i="8" s="1"/>
  <c r="V750" i="8"/>
  <c r="X750" i="8" s="1"/>
  <c r="V749" i="8"/>
  <c r="X749" i="8" s="1"/>
  <c r="V727" i="8"/>
  <c r="U727" i="8" s="1"/>
  <c r="V726" i="8"/>
  <c r="U726" i="8" s="1"/>
  <c r="V697" i="8"/>
  <c r="U697" i="8" s="1"/>
  <c r="V696" i="8"/>
  <c r="U696" i="8" s="1"/>
  <c r="V684" i="8"/>
  <c r="X684" i="8" s="1"/>
  <c r="V677" i="8"/>
  <c r="X677" i="8" s="1"/>
  <c r="V676" i="8"/>
  <c r="X676" i="8" s="1"/>
  <c r="V675" i="8"/>
  <c r="X675" i="8" s="1"/>
  <c r="V674" i="8"/>
  <c r="X674" i="8" s="1"/>
  <c r="V669" i="8"/>
  <c r="U669" i="8" s="1"/>
  <c r="V668" i="8"/>
  <c r="U668" i="8" s="1"/>
  <c r="V667" i="8"/>
  <c r="U667" i="8" s="1"/>
  <c r="V665" i="8"/>
  <c r="X665" i="8" s="1"/>
  <c r="V663" i="8"/>
  <c r="X663" i="8" s="1"/>
  <c r="V661" i="8"/>
  <c r="X661" i="8" s="1"/>
  <c r="V660" i="8"/>
  <c r="X660" i="8" s="1"/>
  <c r="V659" i="8"/>
  <c r="X659" i="8" s="1"/>
  <c r="V658" i="8"/>
  <c r="U658" i="8" s="1"/>
  <c r="V646" i="8"/>
  <c r="U646" i="8" s="1"/>
  <c r="V612" i="8"/>
  <c r="X612" i="8" s="1"/>
  <c r="V594" i="8"/>
  <c r="X594" i="8" s="1"/>
  <c r="V579" i="8"/>
  <c r="X579" i="8" s="1"/>
  <c r="V578" i="8"/>
  <c r="X578" i="8" s="1"/>
  <c r="V566" i="8"/>
  <c r="X566" i="8" s="1"/>
  <c r="V565" i="8"/>
  <c r="X565" i="8" s="1"/>
  <c r="V559" i="8"/>
  <c r="U559" i="8" s="1"/>
  <c r="V541" i="8"/>
  <c r="U541" i="8" s="1"/>
  <c r="V539" i="8"/>
  <c r="U539" i="8" s="1"/>
  <c r="V534" i="8"/>
  <c r="X534" i="8" s="1"/>
  <c r="V529" i="8"/>
  <c r="X529" i="8" s="1"/>
  <c r="V527" i="8"/>
  <c r="X527" i="8" s="1"/>
  <c r="V506" i="8"/>
  <c r="X506" i="8" s="1"/>
  <c r="V505" i="8"/>
  <c r="U505" i="8" s="1"/>
  <c r="V503" i="8"/>
  <c r="U503" i="8" s="1"/>
  <c r="V499" i="8"/>
  <c r="U499" i="8" s="1"/>
  <c r="V489" i="8"/>
  <c r="X489" i="8" s="1"/>
  <c r="V447" i="8"/>
  <c r="X447" i="8" s="1"/>
  <c r="V446" i="8"/>
  <c r="X446" i="8" s="1"/>
  <c r="V441" i="8"/>
  <c r="X441" i="8" s="1"/>
  <c r="V343" i="8"/>
  <c r="X343" i="8" s="1"/>
  <c r="V342" i="8"/>
  <c r="X342" i="8" s="1"/>
  <c r="V341" i="8"/>
  <c r="U341" i="8" s="1"/>
  <c r="V340" i="8"/>
  <c r="U340" i="8" s="1"/>
  <c r="V339" i="8"/>
  <c r="U339" i="8" s="1"/>
  <c r="V338" i="8"/>
  <c r="X338" i="8" s="1"/>
  <c r="V303" i="8"/>
  <c r="X303" i="8" s="1"/>
  <c r="V302" i="8"/>
  <c r="X302" i="8" s="1"/>
  <c r="V293" i="8"/>
  <c r="U293" i="8" s="1"/>
  <c r="V292" i="8"/>
  <c r="U292" i="8" s="1"/>
  <c r="V281" i="8"/>
  <c r="U281" i="8" s="1"/>
  <c r="V280" i="8"/>
  <c r="U280" i="8" s="1"/>
  <c r="V268" i="8"/>
  <c r="U268" i="8" s="1"/>
  <c r="V258" i="8"/>
  <c r="X258" i="8" s="1"/>
  <c r="V240" i="8"/>
  <c r="X240" i="8" s="1"/>
  <c r="V235" i="8"/>
  <c r="X235" i="8" s="1"/>
  <c r="V213" i="8"/>
  <c r="U213" i="8" s="1"/>
  <c r="V212" i="8"/>
  <c r="X212" i="8" s="1"/>
  <c r="V171" i="8"/>
  <c r="U171" i="8" s="1"/>
  <c r="V127" i="8"/>
  <c r="U127" i="8" s="1"/>
  <c r="V126" i="8"/>
  <c r="U126" i="8" s="1"/>
  <c r="V124" i="8"/>
  <c r="U124" i="8" s="1"/>
  <c r="V123" i="8"/>
  <c r="X123" i="8" s="1"/>
  <c r="V122" i="8"/>
  <c r="X122" i="8" s="1"/>
  <c r="V105" i="8"/>
  <c r="U105" i="8" s="1"/>
  <c r="V97" i="8"/>
  <c r="U97" i="8" s="1"/>
  <c r="V86" i="8"/>
  <c r="U86" i="8" s="1"/>
  <c r="V65" i="8"/>
  <c r="U65" i="8" s="1"/>
  <c r="V18" i="8"/>
  <c r="U18" i="8" s="1"/>
  <c r="V17" i="8"/>
  <c r="X17" i="8" s="1"/>
  <c r="V16" i="8"/>
  <c r="X16" i="8" s="1"/>
  <c r="V966" i="8"/>
  <c r="X966" i="8" s="1"/>
  <c r="V965" i="8"/>
  <c r="X965" i="8" s="1"/>
  <c r="V959" i="8"/>
  <c r="X959" i="8" s="1"/>
  <c r="V953" i="8"/>
  <c r="X953" i="8" s="1"/>
  <c r="V947" i="8"/>
  <c r="X947" i="8" s="1"/>
  <c r="V921" i="8"/>
  <c r="X921" i="8" s="1"/>
  <c r="V920" i="8"/>
  <c r="X920" i="8" s="1"/>
  <c r="V919" i="8"/>
  <c r="X919" i="8" s="1"/>
  <c r="V908" i="8"/>
  <c r="X908" i="8" s="1"/>
  <c r="V907" i="8"/>
  <c r="X907" i="8" s="1"/>
  <c r="V899" i="8"/>
  <c r="X899" i="8" s="1"/>
  <c r="V885" i="8"/>
  <c r="X885" i="8" s="1"/>
  <c r="V884" i="8"/>
  <c r="X884" i="8" s="1"/>
  <c r="V883" i="8"/>
  <c r="X883" i="8" s="1"/>
  <c r="V882" i="8"/>
  <c r="X882" i="8" s="1"/>
  <c r="V881" i="8"/>
  <c r="X881" i="8" s="1"/>
  <c r="V880" i="8"/>
  <c r="X880" i="8" s="1"/>
  <c r="V874" i="8"/>
  <c r="X874" i="8" s="1"/>
  <c r="V871" i="8"/>
  <c r="X871" i="8" s="1"/>
  <c r="V870" i="8"/>
  <c r="X870" i="8" s="1"/>
  <c r="V869" i="8"/>
  <c r="X869" i="8" s="1"/>
  <c r="V857" i="8"/>
  <c r="X857" i="8" s="1"/>
  <c r="V856" i="8"/>
  <c r="X856" i="8" s="1"/>
  <c r="V841" i="8"/>
  <c r="X841" i="8" s="1"/>
  <c r="V840" i="8"/>
  <c r="X840" i="8" s="1"/>
  <c r="V839" i="8"/>
  <c r="X839" i="8" s="1"/>
  <c r="V838" i="8"/>
  <c r="X838" i="8" s="1"/>
  <c r="V837" i="8"/>
  <c r="X837" i="8" s="1"/>
  <c r="V831" i="8"/>
  <c r="X831" i="8" s="1"/>
  <c r="V795" i="8"/>
  <c r="X795" i="8" s="1"/>
  <c r="V737" i="8"/>
  <c r="X737" i="8" s="1"/>
  <c r="V721" i="8"/>
  <c r="X721" i="8" s="1"/>
  <c r="V673" i="8"/>
  <c r="X673" i="8" s="1"/>
  <c r="V672" i="8"/>
  <c r="X672" i="8" s="1"/>
  <c r="V670" i="8"/>
  <c r="X670" i="8" s="1"/>
  <c r="V666" i="8"/>
  <c r="X666" i="8" s="1"/>
  <c r="V662" i="8"/>
  <c r="X662" i="8" s="1"/>
  <c r="V647" i="8"/>
  <c r="X647" i="8" s="1"/>
  <c r="V645" i="8"/>
  <c r="X645" i="8" s="1"/>
  <c r="V644" i="8"/>
  <c r="X644" i="8" s="1"/>
  <c r="V643" i="8"/>
  <c r="X643" i="8" s="1"/>
  <c r="V642" i="8"/>
  <c r="X642" i="8" s="1"/>
  <c r="V641" i="8"/>
  <c r="X641" i="8" s="1"/>
  <c r="V640" i="8"/>
  <c r="X640" i="8" s="1"/>
  <c r="V639" i="8"/>
  <c r="X639" i="8" s="1"/>
  <c r="V637" i="8"/>
  <c r="X637" i="8" s="1"/>
  <c r="V636" i="8"/>
  <c r="X636" i="8" s="1"/>
  <c r="V635" i="8"/>
  <c r="X635" i="8" s="1"/>
  <c r="V634" i="8"/>
  <c r="X634" i="8" s="1"/>
  <c r="V633" i="8"/>
  <c r="X633" i="8" s="1"/>
  <c r="V632" i="8"/>
  <c r="X632" i="8" s="1"/>
  <c r="V631" i="8"/>
  <c r="X631" i="8" s="1"/>
  <c r="V630" i="8"/>
  <c r="X630" i="8" s="1"/>
  <c r="V629" i="8"/>
  <c r="X629" i="8" s="1"/>
  <c r="V606" i="8"/>
  <c r="X606" i="8" s="1"/>
  <c r="V600" i="8"/>
  <c r="X600" i="8" s="1"/>
  <c r="V577" i="8"/>
  <c r="X577" i="8" s="1"/>
  <c r="V572" i="8"/>
  <c r="X572" i="8" s="1"/>
  <c r="V571" i="8"/>
  <c r="X571" i="8" s="1"/>
  <c r="V553" i="8"/>
  <c r="X553" i="8" s="1"/>
  <c r="V540" i="8"/>
  <c r="X540" i="8" s="1"/>
  <c r="V538" i="8"/>
  <c r="X538" i="8" s="1"/>
  <c r="V537" i="8"/>
  <c r="X537" i="8" s="1"/>
  <c r="V536" i="8"/>
  <c r="X536" i="8" s="1"/>
  <c r="V530" i="8"/>
  <c r="X530" i="8" s="1"/>
  <c r="V522" i="8"/>
  <c r="X522" i="8" s="1"/>
  <c r="V507" i="8"/>
  <c r="X507" i="8" s="1"/>
  <c r="V502" i="8"/>
  <c r="X502" i="8" s="1"/>
  <c r="V501" i="8"/>
  <c r="X501" i="8" s="1"/>
  <c r="V500" i="8"/>
  <c r="X500" i="8" s="1"/>
  <c r="V498" i="8"/>
  <c r="X498" i="8" s="1"/>
  <c r="V496" i="8"/>
  <c r="X496" i="8" s="1"/>
  <c r="V495" i="8"/>
  <c r="X495" i="8" s="1"/>
  <c r="V494" i="8"/>
  <c r="X494" i="8" s="1"/>
  <c r="V493" i="8"/>
  <c r="X493" i="8" s="1"/>
  <c r="V492" i="8"/>
  <c r="X492" i="8" s="1"/>
  <c r="V491" i="8"/>
  <c r="X491" i="8" s="1"/>
  <c r="V488" i="8"/>
  <c r="X488" i="8" s="1"/>
  <c r="V487" i="8"/>
  <c r="X487" i="8" s="1"/>
  <c r="V486" i="8"/>
  <c r="X486" i="8" s="1"/>
  <c r="V485" i="8"/>
  <c r="X485" i="8" s="1"/>
  <c r="V484" i="8"/>
  <c r="X484" i="8" s="1"/>
  <c r="V467" i="8"/>
  <c r="X467" i="8" s="1"/>
  <c r="V461" i="8"/>
  <c r="X461" i="8" s="1"/>
  <c r="V445" i="8"/>
  <c r="X445" i="8" s="1"/>
  <c r="V444" i="8"/>
  <c r="X444" i="8" s="1"/>
  <c r="V440" i="8"/>
  <c r="X440" i="8" s="1"/>
  <c r="V439" i="8"/>
  <c r="X439" i="8" s="1"/>
  <c r="V438" i="8"/>
  <c r="X438" i="8" s="1"/>
  <c r="V433" i="8"/>
  <c r="X433" i="8" s="1"/>
  <c r="V432" i="8"/>
  <c r="X432" i="8" s="1"/>
  <c r="V426" i="8"/>
  <c r="X426" i="8" s="1"/>
  <c r="V420" i="8"/>
  <c r="X420" i="8" s="1"/>
  <c r="V414" i="8"/>
  <c r="X414" i="8" s="1"/>
  <c r="V368" i="8"/>
  <c r="X368" i="8" s="1"/>
  <c r="V346" i="8"/>
  <c r="X346" i="8" s="1"/>
  <c r="V345" i="8"/>
  <c r="X345" i="8" s="1"/>
  <c r="V267" i="8"/>
  <c r="X267" i="8" s="1"/>
  <c r="V264" i="8"/>
  <c r="X264" i="8" s="1"/>
  <c r="V263" i="8"/>
  <c r="X263" i="8" s="1"/>
  <c r="V262" i="8"/>
  <c r="X262" i="8" s="1"/>
  <c r="V261" i="8"/>
  <c r="X261" i="8" s="1"/>
  <c r="V227" i="8"/>
  <c r="X227" i="8" s="1"/>
  <c r="V146" i="8"/>
  <c r="X146" i="8" s="1"/>
  <c r="V140" i="8"/>
  <c r="X140" i="8" s="1"/>
  <c r="V118" i="8"/>
  <c r="X118" i="8" s="1"/>
  <c r="V117" i="8"/>
  <c r="X117" i="8" s="1"/>
  <c r="V116" i="8"/>
  <c r="X116" i="8" s="1"/>
  <c r="V99" i="8"/>
  <c r="X99" i="8" s="1"/>
  <c r="V96" i="8"/>
  <c r="X96" i="8" s="1"/>
  <c r="V95" i="8"/>
  <c r="X95" i="8" s="1"/>
  <c r="V94" i="8"/>
  <c r="X94" i="8" s="1"/>
  <c r="V93" i="8"/>
  <c r="X93" i="8" s="1"/>
  <c r="V92" i="8"/>
  <c r="X92" i="8" s="1"/>
  <c r="V82" i="8"/>
  <c r="X82" i="8" s="1"/>
  <c r="V81" i="8"/>
  <c r="X81" i="8" s="1"/>
  <c r="V69" i="8"/>
  <c r="X69" i="8" s="1"/>
  <c r="V68" i="8"/>
  <c r="X68" i="8" s="1"/>
  <c r="V67" i="8"/>
  <c r="X67" i="8" s="1"/>
  <c r="V62" i="8"/>
  <c r="X62" i="8" s="1"/>
  <c r="V61" i="8"/>
  <c r="X61" i="8" s="1"/>
  <c r="V60" i="8"/>
  <c r="X60" i="8" s="1"/>
  <c r="V59" i="8"/>
  <c r="X59" i="8" s="1"/>
  <c r="V58" i="8"/>
  <c r="X58" i="8" s="1"/>
  <c r="V57" i="8"/>
  <c r="X57" i="8" s="1"/>
  <c r="V56" i="8"/>
  <c r="X56" i="8" s="1"/>
  <c r="V55" i="8"/>
  <c r="X55" i="8" s="1"/>
  <c r="V54" i="8"/>
  <c r="X54" i="8" s="1"/>
  <c r="V53" i="8"/>
  <c r="X53" i="8" s="1"/>
  <c r="V52" i="8"/>
  <c r="X52" i="8" s="1"/>
  <c r="V51" i="8"/>
  <c r="X51" i="8" s="1"/>
  <c r="V50" i="8"/>
  <c r="X50" i="8" s="1"/>
  <c r="V49" i="8"/>
  <c r="X49" i="8" s="1"/>
  <c r="V48" i="8"/>
  <c r="X48" i="8" s="1"/>
  <c r="V47" i="8"/>
  <c r="X47" i="8" s="1"/>
  <c r="V27" i="8"/>
  <c r="X27" i="8" s="1"/>
  <c r="V22" i="8"/>
  <c r="X22" i="8" s="1"/>
  <c r="V21" i="8"/>
  <c r="X21" i="8" s="1"/>
  <c r="V20" i="8"/>
  <c r="X20" i="8" s="1"/>
  <c r="P931" i="8"/>
  <c r="P875" i="8"/>
  <c r="P810" i="8"/>
  <c r="P579" i="8"/>
  <c r="P565" i="8"/>
  <c r="P97" i="8"/>
  <c r="P18" i="8"/>
  <c r="U342" i="8" l="1"/>
  <c r="U674" i="8"/>
  <c r="U791" i="8"/>
  <c r="U858" i="8"/>
  <c r="U594" i="8"/>
  <c r="U258" i="8"/>
  <c r="U665" i="8"/>
  <c r="U865" i="8"/>
  <c r="U303" i="8"/>
  <c r="U338" i="8"/>
  <c r="U684" i="8"/>
  <c r="X105" i="8"/>
  <c r="U778" i="8"/>
  <c r="X124" i="8"/>
  <c r="U17" i="8"/>
  <c r="U447" i="8"/>
  <c r="X293" i="8"/>
  <c r="U123" i="8"/>
  <c r="U534" i="8"/>
  <c r="U797" i="8"/>
  <c r="U565" i="8"/>
  <c r="U816" i="8"/>
  <c r="X505" i="8"/>
  <c r="X18" i="8"/>
  <c r="X268" i="8"/>
  <c r="X696" i="8"/>
  <c r="U16" i="8"/>
  <c r="U240" i="8"/>
  <c r="U446" i="8"/>
  <c r="U579" i="8"/>
  <c r="U677" i="8"/>
  <c r="U796" i="8"/>
  <c r="U864" i="8"/>
  <c r="X97" i="8"/>
  <c r="X292" i="8"/>
  <c r="X727" i="8"/>
  <c r="U489" i="8"/>
  <c r="U612" i="8"/>
  <c r="U798" i="8"/>
  <c r="U868" i="8"/>
  <c r="X539" i="8"/>
  <c r="X788" i="8"/>
  <c r="U659" i="8"/>
  <c r="U809" i="8"/>
  <c r="U931" i="8"/>
  <c r="X126" i="8"/>
  <c r="X339" i="8"/>
  <c r="U529" i="8"/>
  <c r="U663" i="8"/>
  <c r="U777" i="8"/>
  <c r="U814" i="8"/>
  <c r="U960" i="8"/>
  <c r="X213" i="8"/>
  <c r="X667" i="8"/>
  <c r="U817" i="8"/>
  <c r="X886" i="8"/>
  <c r="U343" i="8"/>
  <c r="U506" i="8"/>
  <c r="U566" i="8"/>
  <c r="U660" i="8"/>
  <c r="U675" i="8"/>
  <c r="U749" i="8"/>
  <c r="U792" i="8"/>
  <c r="U810" i="8"/>
  <c r="U862" i="8"/>
  <c r="U887" i="8"/>
  <c r="X65" i="8"/>
  <c r="X127" i="8"/>
  <c r="X280" i="8"/>
  <c r="X340" i="8"/>
  <c r="X499" i="8"/>
  <c r="X541" i="8"/>
  <c r="X646" i="8"/>
  <c r="X668" i="8"/>
  <c r="X697" i="8"/>
  <c r="X789" i="8"/>
  <c r="X807" i="8"/>
  <c r="X818" i="8"/>
  <c r="X872" i="8"/>
  <c r="U122" i="8"/>
  <c r="U235" i="8"/>
  <c r="U302" i="8"/>
  <c r="U441" i="8"/>
  <c r="U527" i="8"/>
  <c r="U578" i="8"/>
  <c r="U661" i="8"/>
  <c r="U676" i="8"/>
  <c r="U750" i="8"/>
  <c r="U793" i="8"/>
  <c r="U813" i="8"/>
  <c r="U863" i="8"/>
  <c r="U903" i="8"/>
  <c r="X86" i="8"/>
  <c r="X171" i="8"/>
  <c r="X281" i="8"/>
  <c r="X341" i="8"/>
  <c r="X503" i="8"/>
  <c r="X559" i="8"/>
  <c r="X658" i="8"/>
  <c r="X669" i="8"/>
  <c r="X726" i="8"/>
  <c r="X790" i="8"/>
  <c r="X808" i="8"/>
  <c r="X851" i="8"/>
  <c r="X875" i="8"/>
  <c r="O18" i="8"/>
  <c r="R18" i="8" s="1"/>
  <c r="S18" i="8" s="1"/>
  <c r="T18" i="8" s="1"/>
  <c r="O17" i="8"/>
  <c r="R17" i="8" s="1"/>
  <c r="S17" i="8" s="1"/>
  <c r="T17" i="8" s="1"/>
  <c r="O16" i="8"/>
  <c r="R16" i="8" s="1"/>
  <c r="S16" i="8" s="1"/>
  <c r="T16" i="8" s="1"/>
  <c r="O932" i="8"/>
  <c r="R932" i="8" s="1"/>
  <c r="S932" i="8" s="1"/>
  <c r="T932" i="8" s="1"/>
  <c r="O931" i="8"/>
  <c r="R931" i="8" s="1"/>
  <c r="S931" i="8" s="1"/>
  <c r="T931" i="8" s="1"/>
  <c r="O903" i="8"/>
  <c r="R903" i="8" s="1"/>
  <c r="S903" i="8" s="1"/>
  <c r="T903" i="8" s="1"/>
  <c r="O887" i="8"/>
  <c r="R887" i="8" s="1"/>
  <c r="S887" i="8" s="1"/>
  <c r="T887" i="8" s="1"/>
  <c r="O886" i="8"/>
  <c r="R886" i="8" s="1"/>
  <c r="S886" i="8" s="1"/>
  <c r="T886" i="8" s="1"/>
  <c r="O875" i="8"/>
  <c r="R875" i="8" s="1"/>
  <c r="S875" i="8" s="1"/>
  <c r="T875" i="8" s="1"/>
  <c r="O872" i="8"/>
  <c r="R872" i="8" s="1"/>
  <c r="S872" i="8" s="1"/>
  <c r="T872" i="8" s="1"/>
  <c r="O868" i="8"/>
  <c r="R868" i="8" s="1"/>
  <c r="S868" i="8" s="1"/>
  <c r="T868" i="8" s="1"/>
  <c r="O865" i="8"/>
  <c r="R865" i="8" s="1"/>
  <c r="S865" i="8" s="1"/>
  <c r="T865" i="8" s="1"/>
  <c r="O864" i="8"/>
  <c r="R864" i="8" s="1"/>
  <c r="S864" i="8" s="1"/>
  <c r="T864" i="8" s="1"/>
  <c r="O863" i="8"/>
  <c r="R863" i="8" s="1"/>
  <c r="S863" i="8" s="1"/>
  <c r="T863" i="8" s="1"/>
  <c r="O862" i="8"/>
  <c r="R862" i="8" s="1"/>
  <c r="S862" i="8" s="1"/>
  <c r="T862" i="8" s="1"/>
  <c r="O858" i="8"/>
  <c r="R858" i="8" s="1"/>
  <c r="S858" i="8" s="1"/>
  <c r="T858" i="8" s="1"/>
  <c r="O818" i="8"/>
  <c r="R818" i="8" s="1"/>
  <c r="S818" i="8" s="1"/>
  <c r="T818" i="8" s="1"/>
  <c r="O817" i="8"/>
  <c r="R817" i="8" s="1"/>
  <c r="S817" i="8" s="1"/>
  <c r="T817" i="8" s="1"/>
  <c r="O816" i="8"/>
  <c r="R816" i="8" s="1"/>
  <c r="S816" i="8" s="1"/>
  <c r="T816" i="8" s="1"/>
  <c r="O815" i="8"/>
  <c r="R815" i="8" s="1"/>
  <c r="S815" i="8" s="1"/>
  <c r="T815" i="8" s="1"/>
  <c r="O814" i="8"/>
  <c r="R814" i="8" s="1"/>
  <c r="S814" i="8" s="1"/>
  <c r="T814" i="8" s="1"/>
  <c r="O813" i="8"/>
  <c r="R813" i="8" s="1"/>
  <c r="S813" i="8" s="1"/>
  <c r="T813" i="8" s="1"/>
  <c r="O810" i="8"/>
  <c r="R810" i="8" s="1"/>
  <c r="S810" i="8" s="1"/>
  <c r="T810" i="8" s="1"/>
  <c r="O809" i="8"/>
  <c r="R809" i="8" s="1"/>
  <c r="S809" i="8" s="1"/>
  <c r="T809" i="8" s="1"/>
  <c r="O808" i="8"/>
  <c r="R808" i="8" s="1"/>
  <c r="S808" i="8" s="1"/>
  <c r="T808" i="8" s="1"/>
  <c r="O807" i="8"/>
  <c r="R807" i="8" s="1"/>
  <c r="S807" i="8" s="1"/>
  <c r="T807" i="8" s="1"/>
  <c r="O800" i="8"/>
  <c r="R800" i="8" s="1"/>
  <c r="S800" i="8" s="1"/>
  <c r="T800" i="8" s="1"/>
  <c r="O799" i="8"/>
  <c r="R799" i="8" s="1"/>
  <c r="S799" i="8" s="1"/>
  <c r="T799" i="8" s="1"/>
  <c r="O798" i="8"/>
  <c r="R798" i="8" s="1"/>
  <c r="S798" i="8" s="1"/>
  <c r="T798" i="8" s="1"/>
  <c r="O797" i="8"/>
  <c r="R797" i="8" s="1"/>
  <c r="S797" i="8" s="1"/>
  <c r="T797" i="8" s="1"/>
  <c r="O796" i="8"/>
  <c r="R796" i="8" s="1"/>
  <c r="S796" i="8" s="1"/>
  <c r="T796" i="8" s="1"/>
  <c r="O795" i="8"/>
  <c r="R795" i="8" s="1"/>
  <c r="S795" i="8" s="1"/>
  <c r="T795" i="8" s="1"/>
  <c r="O793" i="8"/>
  <c r="R793" i="8" s="1"/>
  <c r="S793" i="8" s="1"/>
  <c r="T793" i="8" s="1"/>
  <c r="O792" i="8"/>
  <c r="R792" i="8" s="1"/>
  <c r="S792" i="8" s="1"/>
  <c r="T792" i="8" s="1"/>
  <c r="O791" i="8"/>
  <c r="R791" i="8" s="1"/>
  <c r="S791" i="8" s="1"/>
  <c r="T791" i="8" s="1"/>
  <c r="O790" i="8"/>
  <c r="R790" i="8" s="1"/>
  <c r="S790" i="8" s="1"/>
  <c r="T790" i="8" s="1"/>
  <c r="O789" i="8"/>
  <c r="R789" i="8" s="1"/>
  <c r="S789" i="8" s="1"/>
  <c r="T789" i="8" s="1"/>
  <c r="O788" i="8"/>
  <c r="R788" i="8" s="1"/>
  <c r="S788" i="8" s="1"/>
  <c r="T788" i="8" s="1"/>
  <c r="O778" i="8"/>
  <c r="R778" i="8" s="1"/>
  <c r="S778" i="8" s="1"/>
  <c r="T778" i="8" s="1"/>
  <c r="O777" i="8"/>
  <c r="R777" i="8" s="1"/>
  <c r="S777" i="8" s="1"/>
  <c r="T777" i="8" s="1"/>
  <c r="O761" i="8"/>
  <c r="R761" i="8" s="1"/>
  <c r="S761" i="8" s="1"/>
  <c r="T761" i="8" s="1"/>
  <c r="O760" i="8"/>
  <c r="R760" i="8" s="1"/>
  <c r="S760" i="8" s="1"/>
  <c r="T760" i="8" s="1"/>
  <c r="O750" i="8"/>
  <c r="R750" i="8" s="1"/>
  <c r="S750" i="8" s="1"/>
  <c r="T750" i="8" s="1"/>
  <c r="O749" i="8"/>
  <c r="R749" i="8" s="1"/>
  <c r="S749" i="8" s="1"/>
  <c r="T749" i="8" s="1"/>
  <c r="O744" i="8"/>
  <c r="R744" i="8" s="1"/>
  <c r="S744" i="8" s="1"/>
  <c r="T744" i="8" s="1"/>
  <c r="O743" i="8"/>
  <c r="R743" i="8" s="1"/>
  <c r="S743" i="8" s="1"/>
  <c r="T743" i="8" s="1"/>
  <c r="O738" i="8"/>
  <c r="R738" i="8" s="1"/>
  <c r="S738" i="8" s="1"/>
  <c r="T738" i="8" s="1"/>
  <c r="O737" i="8"/>
  <c r="R737" i="8" s="1"/>
  <c r="S737" i="8" s="1"/>
  <c r="T737" i="8" s="1"/>
  <c r="O727" i="8"/>
  <c r="R727" i="8" s="1"/>
  <c r="S727" i="8" s="1"/>
  <c r="T727" i="8" s="1"/>
  <c r="O726" i="8"/>
  <c r="R726" i="8" s="1"/>
  <c r="S726" i="8" s="1"/>
  <c r="T726" i="8" s="1"/>
  <c r="O721" i="8"/>
  <c r="R721" i="8" s="1"/>
  <c r="S721" i="8" s="1"/>
  <c r="T721" i="8" s="1"/>
  <c r="O720" i="8"/>
  <c r="R720" i="8" s="1"/>
  <c r="S720" i="8" s="1"/>
  <c r="T720" i="8" s="1"/>
  <c r="O715" i="8"/>
  <c r="R715" i="8" s="1"/>
  <c r="S715" i="8" s="1"/>
  <c r="T715" i="8" s="1"/>
  <c r="O714" i="8"/>
  <c r="R714" i="8" s="1"/>
  <c r="S714" i="8" s="1"/>
  <c r="T714" i="8" s="1"/>
  <c r="O697" i="8"/>
  <c r="R697" i="8" s="1"/>
  <c r="S697" i="8" s="1"/>
  <c r="T697" i="8" s="1"/>
  <c r="O696" i="8"/>
  <c r="R696" i="8" s="1"/>
  <c r="S696" i="8" s="1"/>
  <c r="T696" i="8" s="1"/>
  <c r="O691" i="8"/>
  <c r="R691" i="8" s="1"/>
  <c r="S691" i="8" s="1"/>
  <c r="T691" i="8" s="1"/>
  <c r="O690" i="8"/>
  <c r="R690" i="8" s="1"/>
  <c r="S690" i="8" s="1"/>
  <c r="T690" i="8" s="1"/>
  <c r="O685" i="8"/>
  <c r="R685" i="8" s="1"/>
  <c r="S685" i="8" s="1"/>
  <c r="T685" i="8" s="1"/>
  <c r="O684" i="8"/>
  <c r="R684" i="8" s="1"/>
  <c r="S684" i="8" s="1"/>
  <c r="T684" i="8" s="1"/>
  <c r="O677" i="8"/>
  <c r="R677" i="8" s="1"/>
  <c r="S677" i="8" s="1"/>
  <c r="T677" i="8" s="1"/>
  <c r="O676" i="8"/>
  <c r="R676" i="8" s="1"/>
  <c r="S676" i="8" s="1"/>
  <c r="T676" i="8" s="1"/>
  <c r="O675" i="8"/>
  <c r="R675" i="8" s="1"/>
  <c r="S675" i="8" s="1"/>
  <c r="T675" i="8" s="1"/>
  <c r="O674" i="8"/>
  <c r="R674" i="8" s="1"/>
  <c r="S674" i="8" s="1"/>
  <c r="T674" i="8" s="1"/>
  <c r="O673" i="8"/>
  <c r="R673" i="8" s="1"/>
  <c r="S673" i="8" s="1"/>
  <c r="T673" i="8" s="1"/>
  <c r="O672" i="8"/>
  <c r="R672" i="8" s="1"/>
  <c r="S672" i="8" s="1"/>
  <c r="T672" i="8" s="1"/>
  <c r="O670" i="8"/>
  <c r="R670" i="8" s="1"/>
  <c r="S670" i="8" s="1"/>
  <c r="T670" i="8" s="1"/>
  <c r="O669" i="8"/>
  <c r="R669" i="8" s="1"/>
  <c r="S669" i="8" s="1"/>
  <c r="T669" i="8" s="1"/>
  <c r="O668" i="8"/>
  <c r="R668" i="8" s="1"/>
  <c r="S668" i="8" s="1"/>
  <c r="T668" i="8" s="1"/>
  <c r="O667" i="8"/>
  <c r="R667" i="8" s="1"/>
  <c r="S667" i="8" s="1"/>
  <c r="T667" i="8" s="1"/>
  <c r="O666" i="8"/>
  <c r="R666" i="8" s="1"/>
  <c r="S666" i="8" s="1"/>
  <c r="T666" i="8" s="1"/>
  <c r="O665" i="8"/>
  <c r="R665" i="8" s="1"/>
  <c r="S665" i="8" s="1"/>
  <c r="T665" i="8" s="1"/>
  <c r="O663" i="8"/>
  <c r="R663" i="8" s="1"/>
  <c r="S663" i="8" s="1"/>
  <c r="T663" i="8" s="1"/>
  <c r="O662" i="8"/>
  <c r="R662" i="8" s="1"/>
  <c r="S662" i="8" s="1"/>
  <c r="T662" i="8" s="1"/>
  <c r="O661" i="8"/>
  <c r="R661" i="8" s="1"/>
  <c r="S661" i="8" s="1"/>
  <c r="T661" i="8" s="1"/>
  <c r="O660" i="8"/>
  <c r="R660" i="8" s="1"/>
  <c r="S660" i="8" s="1"/>
  <c r="T660" i="8" s="1"/>
  <c r="O659" i="8"/>
  <c r="R659" i="8" s="1"/>
  <c r="S659" i="8" s="1"/>
  <c r="T659" i="8" s="1"/>
  <c r="O658" i="8"/>
  <c r="R658" i="8" s="1"/>
  <c r="S658" i="8" s="1"/>
  <c r="T658" i="8" s="1"/>
  <c r="O647" i="8"/>
  <c r="R647" i="8" s="1"/>
  <c r="S647" i="8" s="1"/>
  <c r="T647" i="8" s="1"/>
  <c r="O646" i="8"/>
  <c r="R646" i="8" s="1"/>
  <c r="S646" i="8" s="1"/>
  <c r="T646" i="8" s="1"/>
  <c r="O645" i="8"/>
  <c r="R645" i="8" s="1"/>
  <c r="S645" i="8" s="1"/>
  <c r="T645" i="8" s="1"/>
  <c r="O644" i="8"/>
  <c r="R644" i="8" s="1"/>
  <c r="S644" i="8" s="1"/>
  <c r="T644" i="8" s="1"/>
  <c r="O643" i="8"/>
  <c r="R643" i="8" s="1"/>
  <c r="S643" i="8" s="1"/>
  <c r="T643" i="8" s="1"/>
  <c r="O642" i="8"/>
  <c r="R642" i="8" s="1"/>
  <c r="S642" i="8" s="1"/>
  <c r="T642" i="8" s="1"/>
  <c r="O641" i="8"/>
  <c r="R641" i="8" s="1"/>
  <c r="S641" i="8" s="1"/>
  <c r="T641" i="8" s="1"/>
  <c r="O640" i="8"/>
  <c r="R640" i="8" s="1"/>
  <c r="S640" i="8" s="1"/>
  <c r="T640" i="8" s="1"/>
  <c r="O639" i="8"/>
  <c r="R639" i="8" s="1"/>
  <c r="S639" i="8" s="1"/>
  <c r="T639" i="8" s="1"/>
  <c r="O637" i="8"/>
  <c r="R637" i="8" s="1"/>
  <c r="S637" i="8" s="1"/>
  <c r="T637" i="8" s="1"/>
  <c r="O636" i="8"/>
  <c r="R636" i="8" s="1"/>
  <c r="S636" i="8" s="1"/>
  <c r="T636" i="8" s="1"/>
  <c r="O635" i="8"/>
  <c r="R635" i="8" s="1"/>
  <c r="S635" i="8" s="1"/>
  <c r="T635" i="8" s="1"/>
  <c r="O634" i="8"/>
  <c r="R634" i="8" s="1"/>
  <c r="S634" i="8" s="1"/>
  <c r="T634" i="8" s="1"/>
  <c r="O633" i="8"/>
  <c r="R633" i="8" s="1"/>
  <c r="S633" i="8" s="1"/>
  <c r="T633" i="8" s="1"/>
  <c r="O632" i="8"/>
  <c r="R632" i="8" s="1"/>
  <c r="S632" i="8" s="1"/>
  <c r="T632" i="8" s="1"/>
  <c r="O631" i="8"/>
  <c r="R631" i="8" s="1"/>
  <c r="S631" i="8" s="1"/>
  <c r="T631" i="8" s="1"/>
  <c r="O630" i="8"/>
  <c r="R630" i="8" s="1"/>
  <c r="S630" i="8" s="1"/>
  <c r="T630" i="8" s="1"/>
  <c r="O629" i="8"/>
  <c r="R629" i="8" s="1"/>
  <c r="S629" i="8" s="1"/>
  <c r="T629" i="8" s="1"/>
  <c r="O612" i="8"/>
  <c r="R612" i="8" s="1"/>
  <c r="S612" i="8" s="1"/>
  <c r="T612" i="8" s="1"/>
  <c r="O594" i="8"/>
  <c r="R594" i="8" s="1"/>
  <c r="S594" i="8" s="1"/>
  <c r="T594" i="8" s="1"/>
  <c r="O579" i="8"/>
  <c r="R579" i="8" s="1"/>
  <c r="S579" i="8" s="1"/>
  <c r="T579" i="8" s="1"/>
  <c r="O578" i="8"/>
  <c r="R578" i="8" s="1"/>
  <c r="S578" i="8" s="1"/>
  <c r="T578" i="8" s="1"/>
  <c r="O566" i="8"/>
  <c r="R566" i="8" s="1"/>
  <c r="S566" i="8" s="1"/>
  <c r="T566" i="8" s="1"/>
  <c r="O565" i="8"/>
  <c r="R565" i="8" s="1"/>
  <c r="S565" i="8" s="1"/>
  <c r="T565" i="8" s="1"/>
  <c r="O559" i="8"/>
  <c r="R559" i="8" s="1"/>
  <c r="S559" i="8" s="1"/>
  <c r="T559" i="8" s="1"/>
  <c r="O541" i="8"/>
  <c r="R541" i="8" s="1"/>
  <c r="S541" i="8" s="1"/>
  <c r="T541" i="8" s="1"/>
  <c r="O539" i="8"/>
  <c r="R539" i="8" s="1"/>
  <c r="S539" i="8" s="1"/>
  <c r="T539" i="8" s="1"/>
  <c r="O534" i="8"/>
  <c r="R534" i="8" s="1"/>
  <c r="S534" i="8" s="1"/>
  <c r="T534" i="8" s="1"/>
  <c r="O529" i="8"/>
  <c r="R529" i="8" s="1"/>
  <c r="S529" i="8" s="1"/>
  <c r="T529" i="8" s="1"/>
  <c r="O527" i="8"/>
  <c r="R527" i="8" s="1"/>
  <c r="S527" i="8" s="1"/>
  <c r="T527" i="8" s="1"/>
  <c r="O506" i="8"/>
  <c r="R506" i="8" s="1"/>
  <c r="S506" i="8" s="1"/>
  <c r="T506" i="8" s="1"/>
  <c r="O505" i="8"/>
  <c r="R505" i="8" s="1"/>
  <c r="S505" i="8" s="1"/>
  <c r="T505" i="8" s="1"/>
  <c r="O503" i="8"/>
  <c r="R503" i="8" s="1"/>
  <c r="S503" i="8" s="1"/>
  <c r="T503" i="8" s="1"/>
  <c r="O499" i="8"/>
  <c r="R499" i="8" s="1"/>
  <c r="S499" i="8" s="1"/>
  <c r="T499" i="8" s="1"/>
  <c r="O489" i="8"/>
  <c r="R489" i="8" s="1"/>
  <c r="S489" i="8" s="1"/>
  <c r="T489" i="8" s="1"/>
  <c r="O447" i="8"/>
  <c r="R447" i="8" s="1"/>
  <c r="S447" i="8" s="1"/>
  <c r="T447" i="8" s="1"/>
  <c r="O446" i="8"/>
  <c r="R446" i="8" s="1"/>
  <c r="S446" i="8" s="1"/>
  <c r="T446" i="8" s="1"/>
  <c r="O441" i="8"/>
  <c r="R441" i="8" s="1"/>
  <c r="S441" i="8" s="1"/>
  <c r="T441" i="8" s="1"/>
  <c r="O343" i="8"/>
  <c r="R343" i="8" s="1"/>
  <c r="S343" i="8" s="1"/>
  <c r="T343" i="8" s="1"/>
  <c r="O342" i="8"/>
  <c r="R342" i="8" s="1"/>
  <c r="S342" i="8" s="1"/>
  <c r="T342" i="8" s="1"/>
  <c r="O341" i="8"/>
  <c r="R341" i="8" s="1"/>
  <c r="S341" i="8" s="1"/>
  <c r="T341" i="8" s="1"/>
  <c r="O340" i="8"/>
  <c r="R340" i="8" s="1"/>
  <c r="S340" i="8" s="1"/>
  <c r="T340" i="8" s="1"/>
  <c r="O339" i="8"/>
  <c r="R339" i="8" s="1"/>
  <c r="S339" i="8" s="1"/>
  <c r="T339" i="8" s="1"/>
  <c r="O338" i="8"/>
  <c r="R338" i="8" s="1"/>
  <c r="S338" i="8" s="1"/>
  <c r="T338" i="8" s="1"/>
  <c r="O303" i="8"/>
  <c r="R303" i="8" s="1"/>
  <c r="S303" i="8" s="1"/>
  <c r="T303" i="8" s="1"/>
  <c r="O302" i="8"/>
  <c r="R302" i="8" s="1"/>
  <c r="S302" i="8" s="1"/>
  <c r="T302" i="8" s="1"/>
  <c r="O293" i="8"/>
  <c r="R293" i="8" s="1"/>
  <c r="S293" i="8" s="1"/>
  <c r="T293" i="8" s="1"/>
  <c r="O292" i="8"/>
  <c r="R292" i="8" s="1"/>
  <c r="S292" i="8" s="1"/>
  <c r="T292" i="8" s="1"/>
  <c r="O281" i="8"/>
  <c r="R281" i="8" s="1"/>
  <c r="S281" i="8" s="1"/>
  <c r="T281" i="8" s="1"/>
  <c r="O280" i="8"/>
  <c r="R280" i="8" s="1"/>
  <c r="S280" i="8" s="1"/>
  <c r="T280" i="8" s="1"/>
  <c r="O268" i="8"/>
  <c r="R268" i="8" s="1"/>
  <c r="S268" i="8" s="1"/>
  <c r="T268" i="8" s="1"/>
  <c r="O258" i="8"/>
  <c r="R258" i="8" s="1"/>
  <c r="S258" i="8" s="1"/>
  <c r="T258" i="8" s="1"/>
  <c r="O240" i="8"/>
  <c r="R240" i="8" s="1"/>
  <c r="S240" i="8" s="1"/>
  <c r="T240" i="8" s="1"/>
  <c r="O235" i="8"/>
  <c r="R235" i="8" s="1"/>
  <c r="S235" i="8" s="1"/>
  <c r="T235" i="8" s="1"/>
  <c r="O213" i="8"/>
  <c r="R213" i="8" s="1"/>
  <c r="S213" i="8" s="1"/>
  <c r="T213" i="8" s="1"/>
  <c r="O212" i="8"/>
  <c r="R212" i="8" s="1"/>
  <c r="S212" i="8" s="1"/>
  <c r="T212" i="8" s="1"/>
  <c r="O171" i="8"/>
  <c r="R171" i="8" s="1"/>
  <c r="S171" i="8" s="1"/>
  <c r="T171" i="8" s="1"/>
  <c r="O127" i="8"/>
  <c r="R127" i="8" s="1"/>
  <c r="S127" i="8" s="1"/>
  <c r="T127" i="8" s="1"/>
  <c r="O126" i="8"/>
  <c r="R126" i="8" s="1"/>
  <c r="S126" i="8" s="1"/>
  <c r="T126" i="8" s="1"/>
  <c r="O124" i="8"/>
  <c r="R124" i="8" s="1"/>
  <c r="S124" i="8" s="1"/>
  <c r="T124" i="8" s="1"/>
  <c r="O123" i="8"/>
  <c r="R123" i="8" s="1"/>
  <c r="S123" i="8" s="1"/>
  <c r="T123" i="8" s="1"/>
  <c r="O122" i="8"/>
  <c r="R122" i="8" s="1"/>
  <c r="S122" i="8" s="1"/>
  <c r="T122" i="8" s="1"/>
  <c r="O105" i="8"/>
  <c r="R105" i="8" s="1"/>
  <c r="S105" i="8" s="1"/>
  <c r="T105" i="8" s="1"/>
  <c r="O97" i="8"/>
  <c r="R97" i="8" s="1"/>
  <c r="S97" i="8" s="1"/>
  <c r="T97" i="8" s="1"/>
  <c r="O86" i="8"/>
  <c r="R86" i="8" s="1"/>
  <c r="S86" i="8" s="1"/>
  <c r="T86" i="8" s="1"/>
  <c r="K966" i="8"/>
  <c r="K965" i="8"/>
  <c r="K960" i="8"/>
  <c r="K959" i="8"/>
  <c r="K953" i="8"/>
  <c r="K947" i="8"/>
  <c r="K932" i="8"/>
  <c r="N932" i="8" s="1"/>
  <c r="K931" i="8"/>
  <c r="N931" i="8" s="1"/>
  <c r="K927" i="8"/>
  <c r="K926" i="8"/>
  <c r="K925" i="8"/>
  <c r="K921" i="8"/>
  <c r="K920" i="8"/>
  <c r="K919" i="8"/>
  <c r="K913" i="8"/>
  <c r="K908" i="8"/>
  <c r="K907" i="8"/>
  <c r="K905" i="8"/>
  <c r="K904" i="8"/>
  <c r="K903" i="8"/>
  <c r="N903" i="8" s="1"/>
  <c r="K902" i="8"/>
  <c r="K901" i="8"/>
  <c r="K900" i="8"/>
  <c r="K899" i="8"/>
  <c r="K887" i="8"/>
  <c r="N887" i="8" s="1"/>
  <c r="K886" i="8"/>
  <c r="N886" i="8" s="1"/>
  <c r="K885" i="8"/>
  <c r="K884" i="8"/>
  <c r="K883" i="8"/>
  <c r="K882" i="8"/>
  <c r="K881" i="8"/>
  <c r="K880" i="8"/>
  <c r="K875" i="8"/>
  <c r="K874" i="8"/>
  <c r="K872" i="8"/>
  <c r="K871" i="8"/>
  <c r="K870" i="8"/>
  <c r="K869" i="8"/>
  <c r="K868" i="8"/>
  <c r="K865" i="8"/>
  <c r="K864" i="8"/>
  <c r="K863" i="8"/>
  <c r="K862" i="8"/>
  <c r="N862" i="8" s="1"/>
  <c r="K858" i="8"/>
  <c r="N858" i="8" s="1"/>
  <c r="K857" i="8"/>
  <c r="K856" i="8"/>
  <c r="K851" i="8"/>
  <c r="K850" i="8"/>
  <c r="K847" i="8"/>
  <c r="K846" i="8"/>
  <c r="K845" i="8"/>
  <c r="K844" i="8"/>
  <c r="K841" i="8"/>
  <c r="K840" i="8"/>
  <c r="K839" i="8"/>
  <c r="K838" i="8"/>
  <c r="K837" i="8"/>
  <c r="K831" i="8"/>
  <c r="K818" i="8"/>
  <c r="K817" i="8"/>
  <c r="K816" i="8"/>
  <c r="K815" i="8"/>
  <c r="N815" i="8" s="1"/>
  <c r="K814" i="8"/>
  <c r="K813" i="8"/>
  <c r="K810" i="8"/>
  <c r="K809" i="8"/>
  <c r="K808" i="8"/>
  <c r="K807" i="8"/>
  <c r="K800" i="8"/>
  <c r="K799" i="8"/>
  <c r="N799" i="8" s="1"/>
  <c r="K798" i="8"/>
  <c r="N798" i="8" s="1"/>
  <c r="K797" i="8"/>
  <c r="K796" i="8"/>
  <c r="N796" i="8" s="1"/>
  <c r="K795" i="8"/>
  <c r="N795" i="8" s="1"/>
  <c r="U795" i="8" s="1"/>
  <c r="W795" i="8" s="1"/>
  <c r="K793" i="8"/>
  <c r="K792" i="8"/>
  <c r="K791" i="8"/>
  <c r="K790" i="8"/>
  <c r="K789" i="8"/>
  <c r="N789" i="8" s="1"/>
  <c r="K788" i="8"/>
  <c r="K778" i="8"/>
  <c r="N778" i="8" s="1"/>
  <c r="K777" i="8"/>
  <c r="N777" i="8" s="1"/>
  <c r="K761" i="8"/>
  <c r="K760" i="8"/>
  <c r="K750" i="8"/>
  <c r="K749" i="8"/>
  <c r="K744" i="8"/>
  <c r="N744" i="8" s="1"/>
  <c r="K743" i="8"/>
  <c r="K738" i="8"/>
  <c r="N738" i="8" s="1"/>
  <c r="K737" i="8"/>
  <c r="N737" i="8" s="1"/>
  <c r="K727" i="8"/>
  <c r="K726" i="8"/>
  <c r="K721" i="8"/>
  <c r="K720" i="8"/>
  <c r="N720" i="8" s="1"/>
  <c r="K715" i="8"/>
  <c r="N715" i="8" s="1"/>
  <c r="U715" i="8" s="1"/>
  <c r="K714" i="8"/>
  <c r="K697" i="8"/>
  <c r="N697" i="8" s="1"/>
  <c r="K696" i="8"/>
  <c r="N696" i="8" s="1"/>
  <c r="K691" i="8"/>
  <c r="K690" i="8"/>
  <c r="K685" i="8"/>
  <c r="K684" i="8"/>
  <c r="N684" i="8" s="1"/>
  <c r="K677" i="8"/>
  <c r="N677" i="8" s="1"/>
  <c r="W677" i="8" s="1"/>
  <c r="K676" i="8"/>
  <c r="K675" i="8"/>
  <c r="N675" i="8" s="1"/>
  <c r="W675" i="8" s="1"/>
  <c r="K674" i="8"/>
  <c r="N674" i="8" s="1"/>
  <c r="K673" i="8"/>
  <c r="K672" i="8"/>
  <c r="K670" i="8"/>
  <c r="K669" i="8"/>
  <c r="N669" i="8" s="1"/>
  <c r="K668" i="8"/>
  <c r="N668" i="8" s="1"/>
  <c r="K667" i="8"/>
  <c r="K666" i="8"/>
  <c r="N666" i="8" s="1"/>
  <c r="K665" i="8"/>
  <c r="N665" i="8" s="1"/>
  <c r="K663" i="8"/>
  <c r="K662" i="8"/>
  <c r="K661" i="8"/>
  <c r="K660" i="8"/>
  <c r="N660" i="8" s="1"/>
  <c r="K659" i="8"/>
  <c r="N659" i="8" s="1"/>
  <c r="W659" i="8" s="1"/>
  <c r="K658" i="8"/>
  <c r="K647" i="8"/>
  <c r="N647" i="8" s="1"/>
  <c r="K646" i="8"/>
  <c r="N646" i="8" s="1"/>
  <c r="K645" i="8"/>
  <c r="K644" i="8"/>
  <c r="K643" i="8"/>
  <c r="K642" i="8"/>
  <c r="N642" i="8" s="1"/>
  <c r="K641" i="8"/>
  <c r="N641" i="8" s="1"/>
  <c r="K640" i="8"/>
  <c r="K639" i="8"/>
  <c r="N639" i="8" s="1"/>
  <c r="K637" i="8"/>
  <c r="N637" i="8" s="1"/>
  <c r="K636" i="8"/>
  <c r="K635" i="8"/>
  <c r="K634" i="8"/>
  <c r="K633" i="8"/>
  <c r="N633" i="8" s="1"/>
  <c r="K632" i="8"/>
  <c r="N632" i="8" s="1"/>
  <c r="K631" i="8"/>
  <c r="K630" i="8"/>
  <c r="N630" i="8" s="1"/>
  <c r="K629" i="8"/>
  <c r="N629" i="8" s="1"/>
  <c r="U629" i="8" s="1"/>
  <c r="W629" i="8" s="1"/>
  <c r="K615" i="8"/>
  <c r="K614" i="8"/>
  <c r="K613" i="8"/>
  <c r="K612" i="8"/>
  <c r="K606" i="8"/>
  <c r="K600" i="8"/>
  <c r="K594" i="8"/>
  <c r="K579" i="8"/>
  <c r="K578" i="8"/>
  <c r="K577" i="8"/>
  <c r="K572" i="8"/>
  <c r="K571" i="8"/>
  <c r="K566" i="8"/>
  <c r="N566" i="8" s="1"/>
  <c r="K565" i="8"/>
  <c r="K559" i="8"/>
  <c r="N559" i="8" s="1"/>
  <c r="K553" i="8"/>
  <c r="K541" i="8"/>
  <c r="K540" i="8"/>
  <c r="K539" i="8"/>
  <c r="K538" i="8"/>
  <c r="K537" i="8"/>
  <c r="K536" i="8"/>
  <c r="K534" i="8"/>
  <c r="K533" i="8"/>
  <c r="K532" i="8"/>
  <c r="K531" i="8"/>
  <c r="K530" i="8"/>
  <c r="K529" i="8"/>
  <c r="K527" i="8"/>
  <c r="K526" i="8"/>
  <c r="K525" i="8"/>
  <c r="K524" i="8"/>
  <c r="K523" i="8"/>
  <c r="K522" i="8"/>
  <c r="K507" i="8"/>
  <c r="K506" i="8"/>
  <c r="K505" i="8"/>
  <c r="K503" i="8"/>
  <c r="K502" i="8"/>
  <c r="K501" i="8"/>
  <c r="K500" i="8"/>
  <c r="K499" i="8"/>
  <c r="K498" i="8"/>
  <c r="K496" i="8"/>
  <c r="K495" i="8"/>
  <c r="K494" i="8"/>
  <c r="K493" i="8"/>
  <c r="K492" i="8"/>
  <c r="K491" i="8"/>
  <c r="K489" i="8"/>
  <c r="K488" i="8"/>
  <c r="K487" i="8"/>
  <c r="K486" i="8"/>
  <c r="K485" i="8"/>
  <c r="K484" i="8"/>
  <c r="K467" i="8"/>
  <c r="K461" i="8"/>
  <c r="K447" i="8"/>
  <c r="K446" i="8"/>
  <c r="K445" i="8"/>
  <c r="K444" i="8"/>
  <c r="K441" i="8"/>
  <c r="K440" i="8"/>
  <c r="K439" i="8"/>
  <c r="K438" i="8"/>
  <c r="K433" i="8"/>
  <c r="K432" i="8"/>
  <c r="K426" i="8"/>
  <c r="K420" i="8"/>
  <c r="K414" i="8"/>
  <c r="K408" i="8"/>
  <c r="K402" i="8"/>
  <c r="K396" i="8"/>
  <c r="K380" i="8"/>
  <c r="K375" i="8"/>
  <c r="K374" i="8"/>
  <c r="K368" i="8"/>
  <c r="K364" i="8"/>
  <c r="K363" i="8"/>
  <c r="K362" i="8"/>
  <c r="K358" i="8"/>
  <c r="K357" i="8"/>
  <c r="K356" i="8"/>
  <c r="K346" i="8"/>
  <c r="K345" i="8"/>
  <c r="K343" i="8"/>
  <c r="K342" i="8"/>
  <c r="K341" i="8"/>
  <c r="K340" i="8"/>
  <c r="K339" i="8"/>
  <c r="K338" i="8"/>
  <c r="K336" i="8"/>
  <c r="K335" i="8"/>
  <c r="K334" i="8"/>
  <c r="K333" i="8"/>
  <c r="K332" i="8"/>
  <c r="K331" i="8"/>
  <c r="K329" i="8"/>
  <c r="K328" i="8"/>
  <c r="K327" i="8"/>
  <c r="K326" i="8"/>
  <c r="K325" i="8"/>
  <c r="K324" i="8"/>
  <c r="K308" i="8"/>
  <c r="K303" i="8"/>
  <c r="K302" i="8"/>
  <c r="K296" i="8"/>
  <c r="K293" i="8"/>
  <c r="K292" i="8"/>
  <c r="K291" i="8"/>
  <c r="K290" i="8"/>
  <c r="K281" i="8"/>
  <c r="K280" i="8"/>
  <c r="K279" i="8"/>
  <c r="K274" i="8"/>
  <c r="K273" i="8"/>
  <c r="K268" i="8"/>
  <c r="K267" i="8"/>
  <c r="K264" i="8"/>
  <c r="K263" i="8"/>
  <c r="K262" i="8"/>
  <c r="K261" i="8"/>
  <c r="K258" i="8"/>
  <c r="K257" i="8"/>
  <c r="K256" i="8"/>
  <c r="K240" i="8"/>
  <c r="K239" i="8"/>
  <c r="K235" i="8"/>
  <c r="K234" i="8"/>
  <c r="K233" i="8"/>
  <c r="K228" i="8"/>
  <c r="K227" i="8"/>
  <c r="K222" i="8"/>
  <c r="K217" i="8"/>
  <c r="K216" i="8"/>
  <c r="K213" i="8"/>
  <c r="K212" i="8"/>
  <c r="K211" i="8"/>
  <c r="K210" i="8"/>
  <c r="K194" i="8"/>
  <c r="K189" i="8"/>
  <c r="K188" i="8"/>
  <c r="K183" i="8"/>
  <c r="K182" i="8"/>
  <c r="K171" i="8"/>
  <c r="K166" i="8"/>
  <c r="K165" i="8"/>
  <c r="K160" i="8"/>
  <c r="K159" i="8"/>
  <c r="K150" i="8"/>
  <c r="K149" i="8"/>
  <c r="K148" i="8"/>
  <c r="K147" i="8"/>
  <c r="K146" i="8"/>
  <c r="K145" i="8"/>
  <c r="K141" i="8"/>
  <c r="K140" i="8"/>
  <c r="K139" i="8"/>
  <c r="K127" i="8"/>
  <c r="N127" i="8" s="1"/>
  <c r="K126" i="8"/>
  <c r="K124" i="8"/>
  <c r="N124" i="8" s="1"/>
  <c r="K123" i="8"/>
  <c r="N123" i="8" s="1"/>
  <c r="W123" i="8" s="1"/>
  <c r="K122" i="8"/>
  <c r="N122" i="8" s="1"/>
  <c r="K118" i="8"/>
  <c r="K117" i="8"/>
  <c r="K116" i="8"/>
  <c r="K105" i="8"/>
  <c r="K100" i="8"/>
  <c r="K99" i="8"/>
  <c r="K97" i="8"/>
  <c r="K96" i="8"/>
  <c r="K95" i="8"/>
  <c r="K94" i="8"/>
  <c r="K93" i="8"/>
  <c r="K92" i="8"/>
  <c r="K86" i="8"/>
  <c r="K82" i="8"/>
  <c r="K81" i="8"/>
  <c r="K80" i="8"/>
  <c r="K69" i="8"/>
  <c r="K68" i="8"/>
  <c r="K67" i="8"/>
  <c r="K65" i="8"/>
  <c r="K62" i="8"/>
  <c r="K61" i="8"/>
  <c r="K60" i="8"/>
  <c r="K59" i="8"/>
  <c r="K58" i="8"/>
  <c r="K57" i="8"/>
  <c r="K56" i="8"/>
  <c r="K55" i="8"/>
  <c r="K54" i="8"/>
  <c r="K53" i="8"/>
  <c r="K52" i="8"/>
  <c r="K51" i="8"/>
  <c r="K50" i="8"/>
  <c r="K49" i="8"/>
  <c r="K48" i="8"/>
  <c r="K47" i="8"/>
  <c r="K44" i="8"/>
  <c r="K43" i="8"/>
  <c r="K42" i="8"/>
  <c r="K41" i="8"/>
  <c r="K40" i="8"/>
  <c r="K39" i="8"/>
  <c r="K38" i="8"/>
  <c r="K37" i="8"/>
  <c r="K36" i="8"/>
  <c r="K35" i="8"/>
  <c r="K34" i="8"/>
  <c r="K33" i="8"/>
  <c r="K32" i="8"/>
  <c r="K31" i="8"/>
  <c r="K30" i="8"/>
  <c r="K29" i="8"/>
  <c r="K28" i="8"/>
  <c r="K27" i="8"/>
  <c r="K26" i="8"/>
  <c r="K22" i="8"/>
  <c r="K21" i="8"/>
  <c r="K20" i="8"/>
  <c r="K18" i="8"/>
  <c r="K17" i="8"/>
  <c r="K16" i="8"/>
  <c r="K15" i="8"/>
  <c r="K14" i="8"/>
  <c r="K13" i="8"/>
  <c r="K12" i="8"/>
  <c r="K11" i="8"/>
  <c r="K10" i="8"/>
  <c r="N636" i="8" l="1"/>
  <c r="U636" i="8" s="1"/>
  <c r="W636" i="8" s="1"/>
  <c r="N645" i="8"/>
  <c r="U645" i="8" s="1"/>
  <c r="W645" i="8" s="1"/>
  <c r="N663" i="8"/>
  <c r="N673" i="8"/>
  <c r="U673" i="8" s="1"/>
  <c r="W673" i="8" s="1"/>
  <c r="N691" i="8"/>
  <c r="U691" i="8" s="1"/>
  <c r="V691" i="8" s="1"/>
  <c r="X691" i="8" s="1"/>
  <c r="N727" i="8"/>
  <c r="N761" i="8"/>
  <c r="N793" i="8"/>
  <c r="N808" i="8"/>
  <c r="N505" i="8"/>
  <c r="N503" i="8"/>
  <c r="W715" i="8"/>
  <c r="V715" i="8"/>
  <c r="X715" i="8" s="1"/>
  <c r="N875" i="8"/>
  <c r="N868" i="8"/>
  <c r="N810" i="8"/>
  <c r="N749" i="8"/>
  <c r="N86" i="8"/>
  <c r="N16" i="8"/>
  <c r="N17" i="8"/>
  <c r="N18" i="8"/>
  <c r="N126" i="8"/>
  <c r="N541" i="8"/>
  <c r="N171" i="8"/>
  <c r="W171" i="8" s="1"/>
  <c r="N506" i="8"/>
  <c r="N863" i="8"/>
  <c r="N340" i="8"/>
  <c r="N864" i="8"/>
  <c r="N565" i="8"/>
  <c r="W565" i="8" s="1"/>
  <c r="N631" i="8"/>
  <c r="U631" i="8" s="1"/>
  <c r="W631" i="8" s="1"/>
  <c r="N640" i="8"/>
  <c r="U640" i="8" s="1"/>
  <c r="W640" i="8" s="1"/>
  <c r="N658" i="8"/>
  <c r="N667" i="8"/>
  <c r="W667" i="8" s="1"/>
  <c r="N676" i="8"/>
  <c r="W676" i="8" s="1"/>
  <c r="N714" i="8"/>
  <c r="U714" i="8" s="1"/>
  <c r="N743" i="8"/>
  <c r="U743" i="8" s="1"/>
  <c r="N788" i="8"/>
  <c r="N797" i="8"/>
  <c r="N813" i="8"/>
  <c r="N341" i="8"/>
  <c r="N529" i="8"/>
  <c r="N446" i="8"/>
  <c r="W446" i="8" s="1"/>
  <c r="N634" i="8"/>
  <c r="U634" i="8" s="1"/>
  <c r="W634" i="8" s="1"/>
  <c r="N643" i="8"/>
  <c r="U643" i="8" s="1"/>
  <c r="W643" i="8" s="1"/>
  <c r="N661" i="8"/>
  <c r="N670" i="8"/>
  <c r="U670" i="8" s="1"/>
  <c r="W670" i="8" s="1"/>
  <c r="N685" i="8"/>
  <c r="U685" i="8" s="1"/>
  <c r="N721" i="8"/>
  <c r="U721" i="8" s="1"/>
  <c r="W721" i="8" s="1"/>
  <c r="N791" i="8"/>
  <c r="N800" i="8"/>
  <c r="U800" i="8" s="1"/>
  <c r="N292" i="8"/>
  <c r="N814" i="8"/>
  <c r="N816" i="8"/>
  <c r="N212" i="8"/>
  <c r="N872" i="8"/>
  <c r="N865" i="8"/>
  <c r="W865" i="8" s="1"/>
  <c r="N293" i="8"/>
  <c r="N750" i="8"/>
  <c r="W750" i="8" s="1"/>
  <c r="N280" i="8"/>
  <c r="W280" i="8" s="1"/>
  <c r="N303" i="8"/>
  <c r="W303" i="8" s="1"/>
  <c r="N578" i="8"/>
  <c r="W578" i="8" s="1"/>
  <c r="N213" i="8"/>
  <c r="W213" i="8" s="1"/>
  <c r="N235" i="8"/>
  <c r="W235" i="8" s="1"/>
  <c r="N579" i="8"/>
  <c r="W579" i="8" s="1"/>
  <c r="N105" i="8"/>
  <c r="N240" i="8"/>
  <c r="W240" i="8" s="1"/>
  <c r="N441" i="8"/>
  <c r="N527" i="8"/>
  <c r="W527" i="8" s="1"/>
  <c r="U799" i="8"/>
  <c r="U815" i="8"/>
  <c r="W932" i="8"/>
  <c r="N818" i="8"/>
  <c r="W818" i="8" s="1"/>
  <c r="W124" i="8"/>
  <c r="N281" i="8"/>
  <c r="W281" i="8" s="1"/>
  <c r="N809" i="8"/>
  <c r="W126" i="8"/>
  <c r="W663" i="8"/>
  <c r="W727" i="8"/>
  <c r="U761" i="8"/>
  <c r="W793" i="8"/>
  <c r="W808" i="8"/>
  <c r="N342" i="8"/>
  <c r="N534" i="8"/>
  <c r="W534" i="8" s="1"/>
  <c r="N594" i="8"/>
  <c r="W594" i="8" s="1"/>
  <c r="W127" i="8"/>
  <c r="W340" i="8"/>
  <c r="W541" i="8"/>
  <c r="U637" i="8"/>
  <c r="W637" i="8" s="1"/>
  <c r="W646" i="8"/>
  <c r="W665" i="8"/>
  <c r="W674" i="8"/>
  <c r="W696" i="8"/>
  <c r="U737" i="8"/>
  <c r="W737" i="8" s="1"/>
  <c r="W777" i="8"/>
  <c r="N343" i="8"/>
  <c r="W343" i="8" s="1"/>
  <c r="W86" i="8"/>
  <c r="N268" i="8"/>
  <c r="W268" i="8" s="1"/>
  <c r="W212" i="8"/>
  <c r="W292" i="8"/>
  <c r="N612" i="8"/>
  <c r="W612" i="8" s="1"/>
  <c r="N790" i="8"/>
  <c r="W790" i="8" s="1"/>
  <c r="W105" i="8"/>
  <c r="W293" i="8"/>
  <c r="N258" i="8"/>
  <c r="W258" i="8" s="1"/>
  <c r="N338" i="8"/>
  <c r="W338" i="8" s="1"/>
  <c r="N539" i="8"/>
  <c r="W539" i="8" s="1"/>
  <c r="W122" i="8"/>
  <c r="W441" i="8"/>
  <c r="U633" i="8"/>
  <c r="W633" i="8" s="1"/>
  <c r="U642" i="8"/>
  <c r="W642" i="8" s="1"/>
  <c r="W660" i="8"/>
  <c r="W669" i="8"/>
  <c r="W684" i="8"/>
  <c r="U720" i="8"/>
  <c r="W749" i="8"/>
  <c r="N97" i="8"/>
  <c r="W97" i="8" s="1"/>
  <c r="N302" i="8"/>
  <c r="W302" i="8" s="1"/>
  <c r="N339" i="8"/>
  <c r="W339" i="8" s="1"/>
  <c r="N447" i="8"/>
  <c r="W447" i="8" s="1"/>
  <c r="N489" i="8"/>
  <c r="W489" i="8" s="1"/>
  <c r="N499" i="8"/>
  <c r="W499" i="8" s="1"/>
  <c r="N635" i="8"/>
  <c r="U635" i="8" s="1"/>
  <c r="W635" i="8" s="1"/>
  <c r="N644" i="8"/>
  <c r="U644" i="8" s="1"/>
  <c r="W644" i="8" s="1"/>
  <c r="N662" i="8"/>
  <c r="U662" i="8" s="1"/>
  <c r="W662" i="8" s="1"/>
  <c r="N672" i="8"/>
  <c r="U672" i="8" s="1"/>
  <c r="W672" i="8" s="1"/>
  <c r="N690" i="8"/>
  <c r="U690" i="8" s="1"/>
  <c r="N726" i="8"/>
  <c r="W726" i="8" s="1"/>
  <c r="N760" i="8"/>
  <c r="U760" i="8" s="1"/>
  <c r="N792" i="8"/>
  <c r="W792" i="8" s="1"/>
  <c r="N807" i="8"/>
  <c r="W807" i="8" s="1"/>
  <c r="N817" i="8"/>
  <c r="W817" i="8" s="1"/>
  <c r="W529" i="8"/>
  <c r="W661" i="8"/>
  <c r="W791" i="8"/>
  <c r="W816" i="8"/>
  <c r="W868" i="8"/>
  <c r="W872" i="8"/>
  <c r="W17" i="8"/>
  <c r="W875" i="8"/>
  <c r="W18" i="8"/>
  <c r="W809" i="8"/>
  <c r="W858" i="8"/>
  <c r="W886" i="8"/>
  <c r="W341" i="8"/>
  <c r="W503" i="8"/>
  <c r="W559" i="8"/>
  <c r="U630" i="8"/>
  <c r="W630" i="8" s="1"/>
  <c r="U639" i="8"/>
  <c r="W639" i="8" s="1"/>
  <c r="U647" i="8"/>
  <c r="W647" i="8" s="1"/>
  <c r="U666" i="8"/>
  <c r="W666" i="8" s="1"/>
  <c r="W697" i="8"/>
  <c r="U738" i="8"/>
  <c r="W778" i="8"/>
  <c r="W796" i="8"/>
  <c r="W810" i="8"/>
  <c r="W862" i="8"/>
  <c r="W887" i="8"/>
  <c r="W342" i="8"/>
  <c r="W505" i="8"/>
  <c r="W658" i="8"/>
  <c r="W788" i="8"/>
  <c r="W797" i="8"/>
  <c r="W813" i="8"/>
  <c r="W863" i="8"/>
  <c r="W903" i="8"/>
  <c r="W506" i="8"/>
  <c r="W566" i="8"/>
  <c r="U632" i="8"/>
  <c r="W632" i="8" s="1"/>
  <c r="U641" i="8"/>
  <c r="W641" i="8" s="1"/>
  <c r="W668" i="8"/>
  <c r="U744" i="8"/>
  <c r="W789" i="8"/>
  <c r="W798" i="8"/>
  <c r="W814" i="8"/>
  <c r="W864" i="8"/>
  <c r="W931" i="8"/>
  <c r="M18" i="8"/>
  <c r="M67" i="8"/>
  <c r="M150" i="8"/>
  <c r="M267" i="8"/>
  <c r="M343" i="8"/>
  <c r="M503" i="8"/>
  <c r="M600" i="8"/>
  <c r="M676" i="8"/>
  <c r="M880" i="8"/>
  <c r="M39" i="8"/>
  <c r="M140" i="8"/>
  <c r="M256" i="8"/>
  <c r="M326" i="8"/>
  <c r="M368" i="8"/>
  <c r="M505" i="8"/>
  <c r="M606" i="8"/>
  <c r="M668" i="8"/>
  <c r="M789" i="8"/>
  <c r="M913" i="8"/>
  <c r="M16" i="8"/>
  <c r="M28" i="8"/>
  <c r="M36" i="8"/>
  <c r="M44" i="8"/>
  <c r="M54" i="8"/>
  <c r="M62" i="8"/>
  <c r="M86" i="8"/>
  <c r="M100" i="8"/>
  <c r="M126" i="8"/>
  <c r="M148" i="8"/>
  <c r="M182" i="8"/>
  <c r="M213" i="8"/>
  <c r="M235" i="8"/>
  <c r="M263" i="8"/>
  <c r="M281" i="8"/>
  <c r="M308" i="8"/>
  <c r="M332" i="8"/>
  <c r="M341" i="8"/>
  <c r="M362" i="8"/>
  <c r="M402" i="8"/>
  <c r="M439" i="8"/>
  <c r="M467" i="8"/>
  <c r="M492" i="8"/>
  <c r="M501" i="8"/>
  <c r="M524" i="8"/>
  <c r="M533" i="8"/>
  <c r="M553" i="8"/>
  <c r="M579" i="8"/>
  <c r="M629" i="8"/>
  <c r="M637" i="8"/>
  <c r="M646" i="8"/>
  <c r="M665" i="8"/>
  <c r="M674" i="8"/>
  <c r="M696" i="8"/>
  <c r="M737" i="8"/>
  <c r="M777" i="8"/>
  <c r="M795" i="8"/>
  <c r="M809" i="8"/>
  <c r="M831" i="8"/>
  <c r="M846" i="8"/>
  <c r="M863" i="8"/>
  <c r="M874" i="8"/>
  <c r="M886" i="8"/>
  <c r="M905" i="8"/>
  <c r="M926" i="8"/>
  <c r="M965" i="8"/>
  <c r="M48" i="8"/>
  <c r="M116" i="8"/>
  <c r="M217" i="8"/>
  <c r="M325" i="8"/>
  <c r="M526" i="8"/>
  <c r="M631" i="8"/>
  <c r="M667" i="8"/>
  <c r="M797" i="8"/>
  <c r="M865" i="8"/>
  <c r="M931" i="8"/>
  <c r="M20" i="8"/>
  <c r="M68" i="8"/>
  <c r="M189" i="8"/>
  <c r="M292" i="8"/>
  <c r="M420" i="8"/>
  <c r="M527" i="8"/>
  <c r="M632" i="8"/>
  <c r="M715" i="8"/>
  <c r="M798" i="8"/>
  <c r="M881" i="8"/>
  <c r="M17" i="8"/>
  <c r="M29" i="8"/>
  <c r="M37" i="8"/>
  <c r="M47" i="8"/>
  <c r="M55" i="8"/>
  <c r="M65" i="8"/>
  <c r="M92" i="8"/>
  <c r="M105" i="8"/>
  <c r="M127" i="8"/>
  <c r="M149" i="8"/>
  <c r="M183" i="8"/>
  <c r="M216" i="8"/>
  <c r="M239" i="8"/>
  <c r="M264" i="8"/>
  <c r="M290" i="8"/>
  <c r="M324" i="8"/>
  <c r="M333" i="8"/>
  <c r="M342" i="8"/>
  <c r="M363" i="8"/>
  <c r="M408" i="8"/>
  <c r="M440" i="8"/>
  <c r="M484" i="8"/>
  <c r="M493" i="8"/>
  <c r="M502" i="8"/>
  <c r="M525" i="8"/>
  <c r="M534" i="8"/>
  <c r="M559" i="8"/>
  <c r="M594" i="8"/>
  <c r="M630" i="8"/>
  <c r="M639" i="8"/>
  <c r="M647" i="8"/>
  <c r="M666" i="8"/>
  <c r="M675" i="8"/>
  <c r="M697" i="8"/>
  <c r="M738" i="8"/>
  <c r="M778" i="8"/>
  <c r="M796" i="8"/>
  <c r="M810" i="8"/>
  <c r="M837" i="8"/>
  <c r="M847" i="8"/>
  <c r="M864" i="8"/>
  <c r="M875" i="8"/>
  <c r="M887" i="8"/>
  <c r="M907" i="8"/>
  <c r="M927" i="8"/>
  <c r="M966" i="8"/>
  <c r="M364" i="8"/>
  <c r="M788" i="8"/>
  <c r="M49" i="8"/>
  <c r="M486" i="8"/>
  <c r="M868" i="8"/>
  <c r="M69" i="8"/>
  <c r="M336" i="8"/>
  <c r="M496" i="8"/>
  <c r="M538" i="8"/>
  <c r="M571" i="8"/>
  <c r="M612" i="8"/>
  <c r="M633" i="8"/>
  <c r="M642" i="8"/>
  <c r="M660" i="8"/>
  <c r="M669" i="8"/>
  <c r="M684" i="8"/>
  <c r="M720" i="8"/>
  <c r="M749" i="8"/>
  <c r="M790" i="8"/>
  <c r="M799" i="8"/>
  <c r="M815" i="8"/>
  <c r="M840" i="8"/>
  <c r="M856" i="8"/>
  <c r="M869" i="8"/>
  <c r="M882" i="8"/>
  <c r="M901" i="8"/>
  <c r="M919" i="8"/>
  <c r="M947" i="8"/>
  <c r="M441" i="8"/>
  <c r="M813" i="8"/>
  <c r="M117" i="8"/>
  <c r="M495" i="8"/>
  <c r="M814" i="8"/>
  <c r="M194" i="8"/>
  <c r="M51" i="8"/>
  <c r="M296" i="8"/>
  <c r="M488" i="8"/>
  <c r="M539" i="8"/>
  <c r="M572" i="8"/>
  <c r="M613" i="8"/>
  <c r="M634" i="8"/>
  <c r="M643" i="8"/>
  <c r="M661" i="8"/>
  <c r="M670" i="8"/>
  <c r="M685" i="8"/>
  <c r="M721" i="8"/>
  <c r="M750" i="8"/>
  <c r="M791" i="8"/>
  <c r="M800" i="8"/>
  <c r="M816" i="8"/>
  <c r="M841" i="8"/>
  <c r="M857" i="8"/>
  <c r="M870" i="8"/>
  <c r="M883" i="8"/>
  <c r="M902" i="8"/>
  <c r="M920" i="8"/>
  <c r="M953" i="8"/>
  <c r="M38" i="8"/>
  <c r="M93" i="8"/>
  <c r="M188" i="8"/>
  <c r="M291" i="8"/>
  <c r="M414" i="8"/>
  <c r="M494" i="8"/>
  <c r="M565" i="8"/>
  <c r="M658" i="8"/>
  <c r="M743" i="8"/>
  <c r="M838" i="8"/>
  <c r="M899" i="8"/>
  <c r="M31" i="8"/>
  <c r="M94" i="8"/>
  <c r="M222" i="8"/>
  <c r="M335" i="8"/>
  <c r="M444" i="8"/>
  <c r="M566" i="8"/>
  <c r="M659" i="8"/>
  <c r="M744" i="8"/>
  <c r="M851" i="8"/>
  <c r="M932" i="8"/>
  <c r="M21" i="8"/>
  <c r="M40" i="8"/>
  <c r="M58" i="8"/>
  <c r="M95" i="8"/>
  <c r="M141" i="8"/>
  <c r="M227" i="8"/>
  <c r="M273" i="8"/>
  <c r="M327" i="8"/>
  <c r="M374" i="8"/>
  <c r="M445" i="8"/>
  <c r="M506" i="8"/>
  <c r="M13" i="8"/>
  <c r="M33" i="8"/>
  <c r="M59" i="8"/>
  <c r="M96" i="8"/>
  <c r="M122" i="8"/>
  <c r="M165" i="8"/>
  <c r="M228" i="8"/>
  <c r="M274" i="8"/>
  <c r="M338" i="8"/>
  <c r="M375" i="8"/>
  <c r="M446" i="8"/>
  <c r="M498" i="8"/>
  <c r="M530" i="8"/>
  <c r="M14" i="8"/>
  <c r="M26" i="8"/>
  <c r="M34" i="8"/>
  <c r="M42" i="8"/>
  <c r="M52" i="8"/>
  <c r="M60" i="8"/>
  <c r="M81" i="8"/>
  <c r="M97" i="8"/>
  <c r="M123" i="8"/>
  <c r="M146" i="8"/>
  <c r="M166" i="8"/>
  <c r="M211" i="8"/>
  <c r="M233" i="8"/>
  <c r="M261" i="8"/>
  <c r="M279" i="8"/>
  <c r="M302" i="8"/>
  <c r="M329" i="8"/>
  <c r="M339" i="8"/>
  <c r="M357" i="8"/>
  <c r="M380" i="8"/>
  <c r="M433" i="8"/>
  <c r="M447" i="8"/>
  <c r="M489" i="8"/>
  <c r="M499" i="8"/>
  <c r="M522" i="8"/>
  <c r="M531" i="8"/>
  <c r="M540" i="8"/>
  <c r="M577" i="8"/>
  <c r="M614" i="8"/>
  <c r="M635" i="8"/>
  <c r="M644" i="8"/>
  <c r="M662" i="8"/>
  <c r="M672" i="8"/>
  <c r="M690" i="8"/>
  <c r="M726" i="8"/>
  <c r="M760" i="8"/>
  <c r="M792" i="8"/>
  <c r="M807" i="8"/>
  <c r="M817" i="8"/>
  <c r="M844" i="8"/>
  <c r="M858" i="8"/>
  <c r="M871" i="8"/>
  <c r="M884" i="8"/>
  <c r="M903" i="8"/>
  <c r="M921" i="8"/>
  <c r="M959" i="8"/>
  <c r="M30" i="8"/>
  <c r="M56" i="8"/>
  <c r="M139" i="8"/>
  <c r="M240" i="8"/>
  <c r="M334" i="8"/>
  <c r="M485" i="8"/>
  <c r="M536" i="8"/>
  <c r="M640" i="8"/>
  <c r="M714" i="8"/>
  <c r="M850" i="8"/>
  <c r="M908" i="8"/>
  <c r="M11" i="8"/>
  <c r="M57" i="8"/>
  <c r="M159" i="8"/>
  <c r="M268" i="8"/>
  <c r="M345" i="8"/>
  <c r="M537" i="8"/>
  <c r="M641" i="8"/>
  <c r="M677" i="8"/>
  <c r="M839" i="8"/>
  <c r="M900" i="8"/>
  <c r="M12" i="8"/>
  <c r="M32" i="8"/>
  <c r="M50" i="8"/>
  <c r="M118" i="8"/>
  <c r="M160" i="8"/>
  <c r="M257" i="8"/>
  <c r="M293" i="8"/>
  <c r="M346" i="8"/>
  <c r="M426" i="8"/>
  <c r="M487" i="8"/>
  <c r="M529" i="8"/>
  <c r="M22" i="8"/>
  <c r="M41" i="8"/>
  <c r="M80" i="8"/>
  <c r="M145" i="8"/>
  <c r="M210" i="8"/>
  <c r="M258" i="8"/>
  <c r="M328" i="8"/>
  <c r="M356" i="8"/>
  <c r="M432" i="8"/>
  <c r="M507" i="8"/>
  <c r="M15" i="8"/>
  <c r="M27" i="8"/>
  <c r="M35" i="8"/>
  <c r="M43" i="8"/>
  <c r="M53" i="8"/>
  <c r="M61" i="8"/>
  <c r="M82" i="8"/>
  <c r="M99" i="8"/>
  <c r="M124" i="8"/>
  <c r="M147" i="8"/>
  <c r="M171" i="8"/>
  <c r="M212" i="8"/>
  <c r="M234" i="8"/>
  <c r="M262" i="8"/>
  <c r="M280" i="8"/>
  <c r="M303" i="8"/>
  <c r="M331" i="8"/>
  <c r="M340" i="8"/>
  <c r="M358" i="8"/>
  <c r="M396" i="8"/>
  <c r="M438" i="8"/>
  <c r="M461" i="8"/>
  <c r="M491" i="8"/>
  <c r="M500" i="8"/>
  <c r="M523" i="8"/>
  <c r="M532" i="8"/>
  <c r="M541" i="8"/>
  <c r="M578" i="8"/>
  <c r="M615" i="8"/>
  <c r="M636" i="8"/>
  <c r="M645" i="8"/>
  <c r="M663" i="8"/>
  <c r="M673" i="8"/>
  <c r="M691" i="8"/>
  <c r="M727" i="8"/>
  <c r="M761" i="8"/>
  <c r="M793" i="8"/>
  <c r="M808" i="8"/>
  <c r="M818" i="8"/>
  <c r="M845" i="8"/>
  <c r="M862" i="8"/>
  <c r="M872" i="8"/>
  <c r="M885" i="8"/>
  <c r="M904" i="8"/>
  <c r="M925" i="8"/>
  <c r="M960" i="8"/>
  <c r="M10" i="8"/>
  <c r="W691" i="8" l="1"/>
  <c r="W690" i="8"/>
  <c r="V690" i="8"/>
  <c r="X690" i="8" s="1"/>
  <c r="W761" i="8"/>
  <c r="V761" i="8"/>
  <c r="X761" i="8" s="1"/>
  <c r="W685" i="8"/>
  <c r="V685" i="8"/>
  <c r="X685" i="8" s="1"/>
  <c r="W815" i="8"/>
  <c r="V815" i="8"/>
  <c r="X815" i="8" s="1"/>
  <c r="W799" i="8"/>
  <c r="V799" i="8"/>
  <c r="X799" i="8" s="1"/>
  <c r="W714" i="8"/>
  <c r="V714" i="8"/>
  <c r="X714" i="8" s="1"/>
  <c r="W720" i="8"/>
  <c r="V720" i="8"/>
  <c r="X720" i="8" s="1"/>
  <c r="W743" i="8"/>
  <c r="V743" i="8"/>
  <c r="X743" i="8" s="1"/>
  <c r="W738" i="8"/>
  <c r="V738" i="8"/>
  <c r="X738" i="8" s="1"/>
  <c r="W744" i="8"/>
  <c r="V744" i="8"/>
  <c r="X744" i="8" s="1"/>
  <c r="W760" i="8"/>
  <c r="V760" i="8"/>
  <c r="X760" i="8" s="1"/>
  <c r="W800" i="8"/>
  <c r="V800" i="8"/>
  <c r="X800" i="8" s="1"/>
  <c r="M6" i="8"/>
  <c r="O484" i="8" l="1"/>
  <c r="Q12" i="3"/>
  <c r="R484" i="8" l="1"/>
  <c r="S484" i="8" s="1"/>
  <c r="T484" i="8" s="1"/>
  <c r="N484" i="8"/>
  <c r="O538" i="8"/>
  <c r="O507" i="8"/>
  <c r="O501" i="8"/>
  <c r="O487" i="8"/>
  <c r="O577" i="8"/>
  <c r="O486" i="8"/>
  <c r="O496" i="8"/>
  <c r="O492" i="8"/>
  <c r="O536" i="8"/>
  <c r="O498" i="8"/>
  <c r="O530" i="8"/>
  <c r="O488" i="8"/>
  <c r="O572" i="8"/>
  <c r="O571" i="8"/>
  <c r="O600" i="8"/>
  <c r="O485" i="8"/>
  <c r="O60" i="8"/>
  <c r="O494" i="8"/>
  <c r="O502" i="8"/>
  <c r="O57" i="8"/>
  <c r="O553" i="8"/>
  <c r="O491" i="8"/>
  <c r="O495" i="8"/>
  <c r="O500" i="8"/>
  <c r="O606" i="8"/>
  <c r="O537" i="8"/>
  <c r="O493" i="8"/>
  <c r="O540" i="8"/>
  <c r="O960" i="8"/>
  <c r="O965" i="8"/>
  <c r="O346" i="8"/>
  <c r="O20" i="8"/>
  <c r="O267" i="8"/>
  <c r="O51" i="8"/>
  <c r="O54" i="8"/>
  <c r="O62" i="8"/>
  <c r="O856" i="8"/>
  <c r="O919" i="8"/>
  <c r="O959" i="8"/>
  <c r="O53" i="8"/>
  <c r="O56" i="8"/>
  <c r="O345" i="8"/>
  <c r="O885" i="8"/>
  <c r="O841" i="8"/>
  <c r="O837" i="8"/>
  <c r="O22" i="8"/>
  <c r="O52" i="8"/>
  <c r="O55" i="8"/>
  <c r="O264" i="8"/>
  <c r="O881" i="8"/>
  <c r="O840" i="8"/>
  <c r="O871" i="8"/>
  <c r="O21" i="8"/>
  <c r="O47" i="8"/>
  <c r="O96" i="8"/>
  <c r="O262" i="8"/>
  <c r="O921" i="8"/>
  <c r="O839" i="8"/>
  <c r="O870" i="8"/>
  <c r="O838" i="8"/>
  <c r="O94" i="8"/>
  <c r="O261" i="8"/>
  <c r="O882" i="8"/>
  <c r="O884" i="8"/>
  <c r="O93" i="8"/>
  <c r="O920" i="8"/>
  <c r="O49" i="8"/>
  <c r="O59" i="8"/>
  <c r="O92" i="8"/>
  <c r="O953" i="8"/>
  <c r="O907" i="8"/>
  <c r="O880" i="8"/>
  <c r="O908" i="8"/>
  <c r="O869" i="8"/>
  <c r="O48" i="8"/>
  <c r="O58" i="8"/>
  <c r="O947" i="8"/>
  <c r="O966" i="8"/>
  <c r="O857" i="8"/>
  <c r="O831" i="8"/>
  <c r="O50" i="8"/>
  <c r="O61" i="8"/>
  <c r="O95" i="8"/>
  <c r="O263" i="8"/>
  <c r="O883" i="8"/>
  <c r="O874" i="8"/>
  <c r="R885" i="8" l="1"/>
  <c r="S885" i="8" s="1"/>
  <c r="T885" i="8" s="1"/>
  <c r="N885" i="8"/>
  <c r="R54" i="8"/>
  <c r="S54" i="8" s="1"/>
  <c r="T54" i="8" s="1"/>
  <c r="N54" i="8"/>
  <c r="R540" i="8"/>
  <c r="S540" i="8" s="1"/>
  <c r="T540" i="8" s="1"/>
  <c r="N540" i="8"/>
  <c r="R495" i="8"/>
  <c r="S495" i="8" s="1"/>
  <c r="T495" i="8" s="1"/>
  <c r="N495" i="8"/>
  <c r="R494" i="8"/>
  <c r="S494" i="8" s="1"/>
  <c r="T494" i="8" s="1"/>
  <c r="N494" i="8"/>
  <c r="R530" i="8"/>
  <c r="S530" i="8" s="1"/>
  <c r="T530" i="8" s="1"/>
  <c r="N530" i="8"/>
  <c r="R487" i="8"/>
  <c r="S487" i="8" s="1"/>
  <c r="T487" i="8" s="1"/>
  <c r="N487" i="8"/>
  <c r="R345" i="8"/>
  <c r="S345" i="8" s="1"/>
  <c r="T345" i="8" s="1"/>
  <c r="N345" i="8"/>
  <c r="R51" i="8"/>
  <c r="S51" i="8" s="1"/>
  <c r="T51" i="8" s="1"/>
  <c r="N51" i="8"/>
  <c r="R493" i="8"/>
  <c r="S493" i="8" s="1"/>
  <c r="T493" i="8" s="1"/>
  <c r="N493" i="8"/>
  <c r="R491" i="8"/>
  <c r="S491" i="8" s="1"/>
  <c r="T491" i="8" s="1"/>
  <c r="N491" i="8"/>
  <c r="R501" i="8"/>
  <c r="S501" i="8" s="1"/>
  <c r="T501" i="8" s="1"/>
  <c r="N501" i="8"/>
  <c r="R498" i="8"/>
  <c r="S498" i="8" s="1"/>
  <c r="T498" i="8" s="1"/>
  <c r="N498" i="8"/>
  <c r="R507" i="8"/>
  <c r="S507" i="8" s="1"/>
  <c r="T507" i="8" s="1"/>
  <c r="N507" i="8"/>
  <c r="R55" i="8"/>
  <c r="S55" i="8" s="1"/>
  <c r="T55" i="8" s="1"/>
  <c r="N55" i="8"/>
  <c r="R536" i="8"/>
  <c r="S536" i="8" s="1"/>
  <c r="T536" i="8" s="1"/>
  <c r="N536" i="8"/>
  <c r="R606" i="8"/>
  <c r="S606" i="8" s="1"/>
  <c r="T606" i="8" s="1"/>
  <c r="N606" i="8"/>
  <c r="R538" i="8"/>
  <c r="S538" i="8" s="1"/>
  <c r="T538" i="8" s="1"/>
  <c r="N538" i="8"/>
  <c r="R61" i="8"/>
  <c r="S61" i="8" s="1"/>
  <c r="T61" i="8" s="1"/>
  <c r="N61" i="8"/>
  <c r="R920" i="8"/>
  <c r="S920" i="8" s="1"/>
  <c r="T920" i="8" s="1"/>
  <c r="N920" i="8"/>
  <c r="R840" i="8"/>
  <c r="S840" i="8" s="1"/>
  <c r="T840" i="8" s="1"/>
  <c r="N840" i="8"/>
  <c r="R908" i="8"/>
  <c r="S908" i="8" s="1"/>
  <c r="T908" i="8" s="1"/>
  <c r="N908" i="8"/>
  <c r="R839" i="8"/>
  <c r="S839" i="8" s="1"/>
  <c r="T839" i="8" s="1"/>
  <c r="N839" i="8"/>
  <c r="R831" i="8"/>
  <c r="S831" i="8" s="1"/>
  <c r="T831" i="8" s="1"/>
  <c r="N831" i="8"/>
  <c r="R884" i="8"/>
  <c r="S884" i="8" s="1"/>
  <c r="T884" i="8" s="1"/>
  <c r="N884" i="8"/>
  <c r="R264" i="8"/>
  <c r="S264" i="8" s="1"/>
  <c r="T264" i="8" s="1"/>
  <c r="N264" i="8"/>
  <c r="R267" i="8"/>
  <c r="S267" i="8" s="1"/>
  <c r="T267" i="8" s="1"/>
  <c r="N267" i="8"/>
  <c r="R537" i="8"/>
  <c r="S537" i="8" s="1"/>
  <c r="T537" i="8" s="1"/>
  <c r="N537" i="8"/>
  <c r="R907" i="8"/>
  <c r="S907" i="8" s="1"/>
  <c r="T907" i="8" s="1"/>
  <c r="N907" i="8"/>
  <c r="R882" i="8"/>
  <c r="S882" i="8" s="1"/>
  <c r="T882" i="8" s="1"/>
  <c r="N882" i="8"/>
  <c r="R262" i="8"/>
  <c r="S262" i="8" s="1"/>
  <c r="T262" i="8" s="1"/>
  <c r="N262" i="8"/>
  <c r="R53" i="8"/>
  <c r="S53" i="8" s="1"/>
  <c r="T53" i="8" s="1"/>
  <c r="N53" i="8"/>
  <c r="R20" i="8"/>
  <c r="S20" i="8" s="1"/>
  <c r="T20" i="8" s="1"/>
  <c r="N20" i="8"/>
  <c r="R60" i="8"/>
  <c r="S60" i="8" s="1"/>
  <c r="T60" i="8" s="1"/>
  <c r="N60" i="8"/>
  <c r="R485" i="8"/>
  <c r="S485" i="8" s="1"/>
  <c r="T485" i="8" s="1"/>
  <c r="N485" i="8"/>
  <c r="U485" i="8" s="1"/>
  <c r="W485" i="8" s="1"/>
  <c r="R874" i="8"/>
  <c r="S874" i="8" s="1"/>
  <c r="T874" i="8" s="1"/>
  <c r="N874" i="8"/>
  <c r="R966" i="8"/>
  <c r="S966" i="8" s="1"/>
  <c r="T966" i="8" s="1"/>
  <c r="N966" i="8"/>
  <c r="R953" i="8"/>
  <c r="S953" i="8" s="1"/>
  <c r="T953" i="8" s="1"/>
  <c r="N953" i="8"/>
  <c r="R96" i="8"/>
  <c r="S96" i="8" s="1"/>
  <c r="T96" i="8" s="1"/>
  <c r="N96" i="8"/>
  <c r="U96" i="8" s="1"/>
  <c r="W96" i="8" s="1"/>
  <c r="R52" i="8"/>
  <c r="S52" i="8" s="1"/>
  <c r="T52" i="8" s="1"/>
  <c r="N52" i="8"/>
  <c r="R959" i="8"/>
  <c r="S959" i="8" s="1"/>
  <c r="T959" i="8" s="1"/>
  <c r="N959" i="8"/>
  <c r="R346" i="8"/>
  <c r="S346" i="8" s="1"/>
  <c r="T346" i="8" s="1"/>
  <c r="N346" i="8"/>
  <c r="R57" i="8"/>
  <c r="S57" i="8" s="1"/>
  <c r="T57" i="8" s="1"/>
  <c r="N57" i="8"/>
  <c r="R600" i="8"/>
  <c r="S600" i="8" s="1"/>
  <c r="T600" i="8" s="1"/>
  <c r="N600" i="8"/>
  <c r="R492" i="8"/>
  <c r="S492" i="8" s="1"/>
  <c r="T492" i="8" s="1"/>
  <c r="N492" i="8"/>
  <c r="R883" i="8"/>
  <c r="S883" i="8" s="1"/>
  <c r="T883" i="8" s="1"/>
  <c r="N883" i="8"/>
  <c r="R947" i="8"/>
  <c r="S947" i="8" s="1"/>
  <c r="T947" i="8" s="1"/>
  <c r="N947" i="8"/>
  <c r="R92" i="8"/>
  <c r="S92" i="8" s="1"/>
  <c r="T92" i="8" s="1"/>
  <c r="N92" i="8"/>
  <c r="R261" i="8"/>
  <c r="S261" i="8" s="1"/>
  <c r="T261" i="8" s="1"/>
  <c r="N261" i="8"/>
  <c r="R47" i="8"/>
  <c r="S47" i="8" s="1"/>
  <c r="T47" i="8" s="1"/>
  <c r="N47" i="8"/>
  <c r="R22" i="8"/>
  <c r="S22" i="8" s="1"/>
  <c r="T22" i="8" s="1"/>
  <c r="N22" i="8"/>
  <c r="R919" i="8"/>
  <c r="S919" i="8" s="1"/>
  <c r="T919" i="8" s="1"/>
  <c r="N919" i="8"/>
  <c r="R571" i="8"/>
  <c r="S571" i="8" s="1"/>
  <c r="T571" i="8" s="1"/>
  <c r="N571" i="8"/>
  <c r="R496" i="8"/>
  <c r="S496" i="8" s="1"/>
  <c r="T496" i="8" s="1"/>
  <c r="N496" i="8"/>
  <c r="R486" i="8"/>
  <c r="S486" i="8" s="1"/>
  <c r="T486" i="8" s="1"/>
  <c r="N486" i="8"/>
  <c r="R869" i="8"/>
  <c r="S869" i="8" s="1"/>
  <c r="T869" i="8" s="1"/>
  <c r="N869" i="8"/>
  <c r="R870" i="8"/>
  <c r="S870" i="8" s="1"/>
  <c r="T870" i="8" s="1"/>
  <c r="N870" i="8"/>
  <c r="R50" i="8"/>
  <c r="S50" i="8" s="1"/>
  <c r="T50" i="8" s="1"/>
  <c r="N50" i="8"/>
  <c r="R93" i="8"/>
  <c r="S93" i="8" s="1"/>
  <c r="T93" i="8" s="1"/>
  <c r="N93" i="8"/>
  <c r="R881" i="8"/>
  <c r="S881" i="8" s="1"/>
  <c r="T881" i="8" s="1"/>
  <c r="N881" i="8"/>
  <c r="R880" i="8"/>
  <c r="S880" i="8" s="1"/>
  <c r="T880" i="8" s="1"/>
  <c r="N880" i="8"/>
  <c r="R921" i="8"/>
  <c r="S921" i="8" s="1"/>
  <c r="T921" i="8" s="1"/>
  <c r="N921" i="8"/>
  <c r="R56" i="8"/>
  <c r="S56" i="8" s="1"/>
  <c r="T56" i="8" s="1"/>
  <c r="N56" i="8"/>
  <c r="U56" i="8" s="1"/>
  <c r="W56" i="8" s="1"/>
  <c r="R553" i="8"/>
  <c r="S553" i="8" s="1"/>
  <c r="T553" i="8" s="1"/>
  <c r="N553" i="8"/>
  <c r="R857" i="8"/>
  <c r="S857" i="8" s="1"/>
  <c r="T857" i="8" s="1"/>
  <c r="N857" i="8"/>
  <c r="R263" i="8"/>
  <c r="S263" i="8" s="1"/>
  <c r="T263" i="8" s="1"/>
  <c r="N263" i="8"/>
  <c r="R58" i="8"/>
  <c r="S58" i="8" s="1"/>
  <c r="T58" i="8" s="1"/>
  <c r="N58" i="8"/>
  <c r="R59" i="8"/>
  <c r="S59" i="8" s="1"/>
  <c r="T59" i="8" s="1"/>
  <c r="N59" i="8"/>
  <c r="R94" i="8"/>
  <c r="S94" i="8" s="1"/>
  <c r="T94" i="8" s="1"/>
  <c r="N94" i="8"/>
  <c r="R21" i="8"/>
  <c r="S21" i="8" s="1"/>
  <c r="T21" i="8" s="1"/>
  <c r="N21" i="8"/>
  <c r="R837" i="8"/>
  <c r="S837" i="8" s="1"/>
  <c r="T837" i="8" s="1"/>
  <c r="N837" i="8"/>
  <c r="R856" i="8"/>
  <c r="S856" i="8" s="1"/>
  <c r="T856" i="8" s="1"/>
  <c r="N856" i="8"/>
  <c r="R965" i="8"/>
  <c r="S965" i="8" s="1"/>
  <c r="T965" i="8" s="1"/>
  <c r="N965" i="8"/>
  <c r="R502" i="8"/>
  <c r="S502" i="8" s="1"/>
  <c r="T502" i="8" s="1"/>
  <c r="N502" i="8"/>
  <c r="R572" i="8"/>
  <c r="S572" i="8" s="1"/>
  <c r="T572" i="8" s="1"/>
  <c r="N572" i="8"/>
  <c r="R95" i="8"/>
  <c r="S95" i="8" s="1"/>
  <c r="T95" i="8" s="1"/>
  <c r="N95" i="8"/>
  <c r="R48" i="8"/>
  <c r="S48" i="8" s="1"/>
  <c r="T48" i="8" s="1"/>
  <c r="N48" i="8"/>
  <c r="R49" i="8"/>
  <c r="S49" i="8" s="1"/>
  <c r="T49" i="8" s="1"/>
  <c r="N49" i="8"/>
  <c r="R838" i="8"/>
  <c r="S838" i="8" s="1"/>
  <c r="T838" i="8" s="1"/>
  <c r="N838" i="8"/>
  <c r="R871" i="8"/>
  <c r="S871" i="8" s="1"/>
  <c r="T871" i="8" s="1"/>
  <c r="N871" i="8"/>
  <c r="R841" i="8"/>
  <c r="S841" i="8" s="1"/>
  <c r="T841" i="8" s="1"/>
  <c r="N841" i="8"/>
  <c r="R62" i="8"/>
  <c r="S62" i="8" s="1"/>
  <c r="T62" i="8" s="1"/>
  <c r="N62" i="8"/>
  <c r="R960" i="8"/>
  <c r="S960" i="8" s="1"/>
  <c r="T960" i="8" s="1"/>
  <c r="N960" i="8"/>
  <c r="R500" i="8"/>
  <c r="S500" i="8" s="1"/>
  <c r="T500" i="8" s="1"/>
  <c r="N500" i="8"/>
  <c r="R488" i="8"/>
  <c r="S488" i="8" s="1"/>
  <c r="T488" i="8" s="1"/>
  <c r="N488" i="8"/>
  <c r="R577" i="8"/>
  <c r="S577" i="8" s="1"/>
  <c r="T577" i="8" s="1"/>
  <c r="N577" i="8"/>
  <c r="U484" i="8"/>
  <c r="W484" i="8" s="1"/>
  <c r="O65" i="8"/>
  <c r="H51" i="4"/>
  <c r="H50" i="4"/>
  <c r="U488" i="8" l="1"/>
  <c r="W488" i="8" s="1"/>
  <c r="U492" i="8"/>
  <c r="W492" i="8" s="1"/>
  <c r="U261" i="8"/>
  <c r="W261" i="8" s="1"/>
  <c r="U21" i="8"/>
  <c r="W21" i="8" s="1"/>
  <c r="U959" i="8"/>
  <c r="W959" i="8" s="1"/>
  <c r="U93" i="8"/>
  <c r="W93" i="8" s="1"/>
  <c r="U264" i="8"/>
  <c r="W264" i="8" s="1"/>
  <c r="U841" i="8"/>
  <c r="W841" i="8" s="1"/>
  <c r="U965" i="8"/>
  <c r="W965" i="8" s="1"/>
  <c r="U94" i="8"/>
  <c r="W94" i="8" s="1"/>
  <c r="U857" i="8"/>
  <c r="W857" i="8" s="1"/>
  <c r="U880" i="8"/>
  <c r="W880" i="8" s="1"/>
  <c r="U870" i="8"/>
  <c r="W870" i="8" s="1"/>
  <c r="U966" i="8"/>
  <c r="W966" i="8" s="1"/>
  <c r="U20" i="8"/>
  <c r="W20" i="8" s="1"/>
  <c r="U907" i="8"/>
  <c r="W907" i="8" s="1"/>
  <c r="U884" i="8"/>
  <c r="W884" i="8" s="1"/>
  <c r="U59" i="8"/>
  <c r="W59" i="8" s="1"/>
  <c r="U840" i="8"/>
  <c r="W840" i="8" s="1"/>
  <c r="U267" i="8"/>
  <c r="W267" i="8" s="1"/>
  <c r="U606" i="8"/>
  <c r="W606" i="8" s="1"/>
  <c r="U498" i="8"/>
  <c r="W498" i="8" s="1"/>
  <c r="U53" i="8"/>
  <c r="W53" i="8" s="1"/>
  <c r="U501" i="8"/>
  <c r="W501" i="8" s="1"/>
  <c r="U487" i="8"/>
  <c r="W487" i="8" s="1"/>
  <c r="U493" i="8"/>
  <c r="W493" i="8" s="1"/>
  <c r="U54" i="8"/>
  <c r="W54" i="8" s="1"/>
  <c r="U530" i="8"/>
  <c r="W530" i="8" s="1"/>
  <c r="U494" i="8"/>
  <c r="W494" i="8" s="1"/>
  <c r="U95" i="8"/>
  <c r="W95" i="8" s="1"/>
  <c r="U856" i="8"/>
  <c r="W856" i="8" s="1"/>
  <c r="U553" i="8"/>
  <c r="W553" i="8" s="1"/>
  <c r="U881" i="8"/>
  <c r="W881" i="8" s="1"/>
  <c r="U869" i="8"/>
  <c r="W869" i="8" s="1"/>
  <c r="U919" i="8"/>
  <c r="W919" i="8" s="1"/>
  <c r="U92" i="8"/>
  <c r="W92" i="8" s="1"/>
  <c r="U600" i="8"/>
  <c r="W600" i="8" s="1"/>
  <c r="U52" i="8"/>
  <c r="W52" i="8" s="1"/>
  <c r="U874" i="8"/>
  <c r="W874" i="8" s="1"/>
  <c r="U537" i="8"/>
  <c r="W537" i="8" s="1"/>
  <c r="U831" i="8"/>
  <c r="W831" i="8" s="1"/>
  <c r="U920" i="8"/>
  <c r="W920" i="8" s="1"/>
  <c r="U536" i="8"/>
  <c r="W536" i="8" s="1"/>
  <c r="U345" i="8"/>
  <c r="W345" i="8" s="1"/>
  <c r="U495" i="8"/>
  <c r="W495" i="8" s="1"/>
  <c r="U500" i="8"/>
  <c r="W500" i="8" s="1"/>
  <c r="U61" i="8"/>
  <c r="W61" i="8" s="1"/>
  <c r="U491" i="8"/>
  <c r="W491" i="8" s="1"/>
  <c r="U871" i="8"/>
  <c r="W871" i="8" s="1"/>
  <c r="U262" i="8"/>
  <c r="W262" i="8" s="1"/>
  <c r="U55" i="8"/>
  <c r="W55" i="8" s="1"/>
  <c r="U540" i="8"/>
  <c r="W540" i="8" s="1"/>
  <c r="U57" i="8"/>
  <c r="W57" i="8" s="1"/>
  <c r="U507" i="8"/>
  <c r="W507" i="8" s="1"/>
  <c r="U49" i="8"/>
  <c r="W49" i="8" s="1"/>
  <c r="U538" i="8"/>
  <c r="W538" i="8" s="1"/>
  <c r="R65" i="8"/>
  <c r="S65" i="8" s="1"/>
  <c r="T65" i="8" s="1"/>
  <c r="N65" i="8"/>
  <c r="U838" i="8"/>
  <c r="W838" i="8" s="1"/>
  <c r="U837" i="8"/>
  <c r="W837" i="8" s="1"/>
  <c r="U486" i="8"/>
  <c r="W486" i="8" s="1"/>
  <c r="U947" i="8"/>
  <c r="W947" i="8" s="1"/>
  <c r="U62" i="8"/>
  <c r="W62" i="8" s="1"/>
  <c r="U263" i="8"/>
  <c r="W263" i="8" s="1"/>
  <c r="U50" i="8"/>
  <c r="W50" i="8" s="1"/>
  <c r="U47" i="8"/>
  <c r="W47" i="8" s="1"/>
  <c r="U346" i="8"/>
  <c r="W346" i="8" s="1"/>
  <c r="U953" i="8"/>
  <c r="W953" i="8" s="1"/>
  <c r="U882" i="8"/>
  <c r="W882" i="8" s="1"/>
  <c r="U908" i="8"/>
  <c r="W908" i="8" s="1"/>
  <c r="U48" i="8"/>
  <c r="W48" i="8" s="1"/>
  <c r="U571" i="8"/>
  <c r="W571" i="8" s="1"/>
  <c r="U51" i="8"/>
  <c r="W51" i="8" s="1"/>
  <c r="W960" i="8"/>
  <c r="U572" i="8"/>
  <c r="W572" i="8" s="1"/>
  <c r="U58" i="8"/>
  <c r="W58" i="8" s="1"/>
  <c r="U22" i="8"/>
  <c r="W22" i="8" s="1"/>
  <c r="U839" i="8"/>
  <c r="W839" i="8" s="1"/>
  <c r="U577" i="8"/>
  <c r="W577" i="8" s="1"/>
  <c r="U502" i="8"/>
  <c r="W502" i="8" s="1"/>
  <c r="U921" i="8"/>
  <c r="W921" i="8" s="1"/>
  <c r="U496" i="8"/>
  <c r="W496" i="8" s="1"/>
  <c r="U883" i="8"/>
  <c r="W883" i="8" s="1"/>
  <c r="U60" i="8"/>
  <c r="W60" i="8" s="1"/>
  <c r="U885" i="8"/>
  <c r="W885" i="8" s="1"/>
  <c r="W65" i="8" l="1"/>
  <c r="O69" i="8"/>
  <c r="O467" i="8"/>
  <c r="O439" i="8"/>
  <c r="O461" i="8"/>
  <c r="O851" i="8"/>
  <c r="O440" i="8"/>
  <c r="O438" i="8"/>
  <c r="O68" i="8"/>
  <c r="O67" i="8"/>
  <c r="O444" i="8"/>
  <c r="O445" i="8"/>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3" i="4"/>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 i="3"/>
  <c r="Q5" i="3"/>
  <c r="Q6" i="3"/>
  <c r="Q7" i="3"/>
  <c r="Q8" i="3"/>
  <c r="Q9" i="3"/>
  <c r="Q10" i="3"/>
  <c r="Q11"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 i="3"/>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4" i="6"/>
  <c r="R440" i="8" l="1"/>
  <c r="S440" i="8" s="1"/>
  <c r="T440" i="8" s="1"/>
  <c r="N440" i="8"/>
  <c r="R851" i="8"/>
  <c r="S851" i="8" s="1"/>
  <c r="T851" i="8" s="1"/>
  <c r="N851" i="8"/>
  <c r="W851" i="8" s="1"/>
  <c r="R461" i="8"/>
  <c r="S461" i="8" s="1"/>
  <c r="T461" i="8" s="1"/>
  <c r="N461" i="8"/>
  <c r="R439" i="8"/>
  <c r="S439" i="8" s="1"/>
  <c r="T439" i="8" s="1"/>
  <c r="N439" i="8"/>
  <c r="R444" i="8"/>
  <c r="S444" i="8" s="1"/>
  <c r="T444" i="8" s="1"/>
  <c r="N444" i="8"/>
  <c r="R467" i="8"/>
  <c r="S467" i="8" s="1"/>
  <c r="T467" i="8" s="1"/>
  <c r="N467" i="8"/>
  <c r="U467" i="8" s="1"/>
  <c r="W467" i="8" s="1"/>
  <c r="R67" i="8"/>
  <c r="S67" i="8" s="1"/>
  <c r="T67" i="8" s="1"/>
  <c r="N67" i="8"/>
  <c r="U67" i="8" s="1"/>
  <c r="W67" i="8" s="1"/>
  <c r="R69" i="8"/>
  <c r="S69" i="8" s="1"/>
  <c r="T69" i="8" s="1"/>
  <c r="N69" i="8"/>
  <c r="R438" i="8"/>
  <c r="S438" i="8" s="1"/>
  <c r="T438" i="8" s="1"/>
  <c r="N438" i="8"/>
  <c r="R445" i="8"/>
  <c r="S445" i="8" s="1"/>
  <c r="T445" i="8" s="1"/>
  <c r="N445" i="8"/>
  <c r="R68" i="8"/>
  <c r="S68" i="8" s="1"/>
  <c r="T68" i="8" s="1"/>
  <c r="N68" i="8"/>
  <c r="G33" i="7"/>
  <c r="H33" i="7" s="1"/>
  <c r="G32" i="7"/>
  <c r="H32" i="7" s="1"/>
  <c r="G31" i="7"/>
  <c r="H31" i="7" s="1"/>
  <c r="G30" i="7"/>
  <c r="H30" i="7" s="1"/>
  <c r="G29" i="7"/>
  <c r="H29" i="7" s="1"/>
  <c r="G28" i="7"/>
  <c r="H28" i="7" s="1"/>
  <c r="G27" i="7"/>
  <c r="H27" i="7" s="1"/>
  <c r="G26" i="7"/>
  <c r="H26" i="7" s="1"/>
  <c r="G25" i="7"/>
  <c r="H25" i="7" s="1"/>
  <c r="G24" i="7"/>
  <c r="H24" i="7" s="1"/>
  <c r="G23" i="7"/>
  <c r="H23" i="7" s="1"/>
  <c r="G22" i="7"/>
  <c r="H22" i="7" s="1"/>
  <c r="G21" i="7"/>
  <c r="H21" i="7" s="1"/>
  <c r="G20" i="7"/>
  <c r="H20" i="7" s="1"/>
  <c r="G19" i="7"/>
  <c r="H19" i="7" s="1"/>
  <c r="G18" i="7"/>
  <c r="H18" i="7" s="1"/>
  <c r="G17" i="7"/>
  <c r="H17" i="7" s="1"/>
  <c r="G16" i="7"/>
  <c r="H16" i="7" s="1"/>
  <c r="G15" i="7"/>
  <c r="H15" i="7" s="1"/>
  <c r="G14" i="7"/>
  <c r="H14" i="7" s="1"/>
  <c r="G13" i="7"/>
  <c r="H13" i="7" s="1"/>
  <c r="G12" i="7"/>
  <c r="H12" i="7" s="1"/>
  <c r="G11" i="7"/>
  <c r="H11" i="7" s="1"/>
  <c r="G10" i="7"/>
  <c r="H10" i="7" s="1"/>
  <c r="G9" i="7"/>
  <c r="H9" i="7" s="1"/>
  <c r="H8" i="7"/>
  <c r="G8" i="7"/>
  <c r="G7" i="7"/>
  <c r="H7" i="7" s="1"/>
  <c r="G6" i="7"/>
  <c r="H6" i="7" s="1"/>
  <c r="G5" i="7"/>
  <c r="H5" i="7" s="1"/>
  <c r="G4" i="7"/>
  <c r="H4" i="7" s="1"/>
  <c r="G3" i="7"/>
  <c r="H3" i="7" s="1"/>
  <c r="C4" i="6"/>
  <c r="D4" i="6"/>
  <c r="E4" i="6"/>
  <c r="C5" i="6"/>
  <c r="D5" i="6"/>
  <c r="E5" i="6"/>
  <c r="C6" i="6"/>
  <c r="D6" i="6"/>
  <c r="E6" i="6"/>
  <c r="C7" i="6"/>
  <c r="C8" i="6"/>
  <c r="D8" i="6"/>
  <c r="E8" i="6"/>
  <c r="C9" i="6"/>
  <c r="C10" i="6"/>
  <c r="D10" i="6"/>
  <c r="E10" i="6"/>
  <c r="C11" i="6"/>
  <c r="D11" i="6"/>
  <c r="E11" i="6"/>
  <c r="C12" i="6"/>
  <c r="D12" i="6"/>
  <c r="E12" i="6"/>
  <c r="C13" i="6"/>
  <c r="D13" i="6"/>
  <c r="E13" i="6"/>
  <c r="C14" i="6"/>
  <c r="D14" i="6"/>
  <c r="E14" i="6"/>
  <c r="C15" i="6"/>
  <c r="D15" i="6"/>
  <c r="E15" i="6"/>
  <c r="C16" i="6"/>
  <c r="D16" i="6"/>
  <c r="E16" i="6"/>
  <c r="C17" i="6"/>
  <c r="D17" i="6"/>
  <c r="E17" i="6"/>
  <c r="C18" i="6"/>
  <c r="D18" i="6"/>
  <c r="E18" i="6"/>
  <c r="C19" i="6"/>
  <c r="D19" i="6"/>
  <c r="E19" i="6"/>
  <c r="C20" i="6"/>
  <c r="D20" i="6"/>
  <c r="E20" i="6"/>
  <c r="C21" i="6"/>
  <c r="D21" i="6"/>
  <c r="E21" i="6"/>
  <c r="C22" i="6"/>
  <c r="D22" i="6"/>
  <c r="E22" i="6"/>
  <c r="C23" i="6"/>
  <c r="D23" i="6"/>
  <c r="E23" i="6"/>
  <c r="C24" i="6"/>
  <c r="D24" i="6"/>
  <c r="E24" i="6"/>
  <c r="C25" i="6"/>
  <c r="D25" i="6"/>
  <c r="E25" i="6"/>
  <c r="C26" i="6"/>
  <c r="D26" i="6"/>
  <c r="E26" i="6"/>
  <c r="C27" i="6"/>
  <c r="D27" i="6"/>
  <c r="E27" i="6"/>
  <c r="C28" i="6"/>
  <c r="C29" i="6"/>
  <c r="D29" i="6"/>
  <c r="E29" i="6"/>
  <c r="C30" i="6"/>
  <c r="D30" i="6"/>
  <c r="E30" i="6"/>
  <c r="C31" i="6"/>
  <c r="D31" i="6"/>
  <c r="E31" i="6"/>
  <c r="C32" i="6"/>
  <c r="D32" i="6"/>
  <c r="E32" i="6"/>
  <c r="C33" i="6"/>
  <c r="D33" i="6"/>
  <c r="E33" i="6"/>
  <c r="C34" i="6"/>
  <c r="D34" i="6"/>
  <c r="E34" i="6"/>
  <c r="C35" i="6"/>
  <c r="D35" i="6"/>
  <c r="E35" i="6"/>
  <c r="C36" i="6"/>
  <c r="D36" i="6"/>
  <c r="E36" i="6"/>
  <c r="C37" i="6"/>
  <c r="D37" i="6"/>
  <c r="E37" i="6"/>
  <c r="C38" i="6"/>
  <c r="D38" i="6"/>
  <c r="E38" i="6"/>
  <c r="C39" i="6"/>
  <c r="D39" i="6"/>
  <c r="E39" i="6"/>
  <c r="C40" i="6"/>
  <c r="D40" i="6"/>
  <c r="E40" i="6"/>
  <c r="C41" i="6"/>
  <c r="D41" i="6"/>
  <c r="E41" i="6"/>
  <c r="C42" i="6"/>
  <c r="D42" i="6"/>
  <c r="E42" i="6"/>
  <c r="C43" i="6"/>
  <c r="D43" i="6"/>
  <c r="E43" i="6"/>
  <c r="C44" i="6"/>
  <c r="D44" i="6"/>
  <c r="E44" i="6"/>
  <c r="C45" i="6"/>
  <c r="D45" i="6"/>
  <c r="E45" i="6"/>
  <c r="C46" i="6"/>
  <c r="D46" i="6"/>
  <c r="E46" i="6"/>
  <c r="C47" i="6"/>
  <c r="C48" i="6"/>
  <c r="D48" i="6"/>
  <c r="E48" i="6"/>
  <c r="C49" i="6"/>
  <c r="D49" i="6"/>
  <c r="E49" i="6"/>
  <c r="C50" i="6"/>
  <c r="D50" i="6"/>
  <c r="E50" i="6"/>
  <c r="C51" i="6"/>
  <c r="D51" i="6"/>
  <c r="E51" i="6"/>
  <c r="C52" i="6"/>
  <c r="D52" i="6"/>
  <c r="E52" i="6"/>
  <c r="C53" i="6"/>
  <c r="D53" i="6"/>
  <c r="E53" i="6"/>
  <c r="C54" i="6"/>
  <c r="D54" i="6"/>
  <c r="E54" i="6"/>
  <c r="C55" i="6"/>
  <c r="D55" i="6"/>
  <c r="E55" i="6"/>
  <c r="C56" i="6"/>
  <c r="D56" i="6"/>
  <c r="E56" i="6"/>
  <c r="C57" i="6"/>
  <c r="D57" i="6"/>
  <c r="E57" i="6"/>
  <c r="C58" i="6"/>
  <c r="D58" i="6"/>
  <c r="E58" i="6"/>
  <c r="C59" i="6"/>
  <c r="D59" i="6"/>
  <c r="E59" i="6"/>
  <c r="C60" i="6"/>
  <c r="D60" i="6"/>
  <c r="E60" i="6"/>
  <c r="C61" i="6"/>
  <c r="D61" i="6"/>
  <c r="E61" i="6"/>
  <c r="C62" i="6"/>
  <c r="D62" i="6"/>
  <c r="E62" i="6"/>
  <c r="C63" i="6"/>
  <c r="D63" i="6"/>
  <c r="E63" i="6"/>
  <c r="C64" i="6"/>
  <c r="D64" i="6"/>
  <c r="E64" i="6"/>
  <c r="C65" i="6"/>
  <c r="D65" i="6"/>
  <c r="E65" i="6"/>
  <c r="C66" i="6"/>
  <c r="D66" i="6"/>
  <c r="E66" i="6"/>
  <c r="C67" i="6"/>
  <c r="C68" i="6"/>
  <c r="C69" i="6"/>
  <c r="C70" i="6"/>
  <c r="D70" i="6"/>
  <c r="E70" i="6"/>
  <c r="C71" i="6"/>
  <c r="D71" i="6"/>
  <c r="E71" i="6"/>
  <c r="C72" i="6"/>
  <c r="D72" i="6"/>
  <c r="E72" i="6"/>
  <c r="C73" i="6"/>
  <c r="D73" i="6"/>
  <c r="E73" i="6"/>
  <c r="C74" i="6"/>
  <c r="D74" i="6"/>
  <c r="E74" i="6"/>
  <c r="C75" i="6"/>
  <c r="D75" i="6"/>
  <c r="E75" i="6"/>
  <c r="C76" i="6"/>
  <c r="D76" i="6"/>
  <c r="E76" i="6"/>
  <c r="C77" i="6"/>
  <c r="D77" i="6"/>
  <c r="E77" i="6"/>
  <c r="C78" i="6"/>
  <c r="D78" i="6"/>
  <c r="E78" i="6"/>
  <c r="C79" i="6"/>
  <c r="D79" i="6"/>
  <c r="E79" i="6"/>
  <c r="C80" i="6"/>
  <c r="D80" i="6"/>
  <c r="E80" i="6"/>
  <c r="C81" i="6"/>
  <c r="D81" i="6"/>
  <c r="E81" i="6"/>
  <c r="C82" i="6"/>
  <c r="D82" i="6"/>
  <c r="E82" i="6"/>
  <c r="C83" i="6"/>
  <c r="D83" i="6"/>
  <c r="E83" i="6"/>
  <c r="C84" i="6"/>
  <c r="D84" i="6"/>
  <c r="E84" i="6"/>
  <c r="C85" i="6"/>
  <c r="C86" i="6"/>
  <c r="C87" i="6"/>
  <c r="D87" i="6"/>
  <c r="E87" i="6"/>
  <c r="C88" i="6"/>
  <c r="C89" i="6"/>
  <c r="C90" i="6"/>
  <c r="D90" i="6"/>
  <c r="E90" i="6"/>
  <c r="C91" i="6"/>
  <c r="C92" i="6"/>
  <c r="D92" i="6"/>
  <c r="E92" i="6"/>
  <c r="C93" i="6"/>
  <c r="D93" i="6"/>
  <c r="E93" i="6"/>
  <c r="C94" i="6"/>
  <c r="D94" i="6"/>
  <c r="E94" i="6"/>
  <c r="C95" i="6"/>
  <c r="D95" i="6"/>
  <c r="E95" i="6"/>
  <c r="C96" i="6"/>
  <c r="D96" i="6"/>
  <c r="E96" i="6"/>
  <c r="C97" i="6"/>
  <c r="D97" i="6"/>
  <c r="E97" i="6"/>
  <c r="C98" i="6"/>
  <c r="D98" i="6"/>
  <c r="E98" i="6"/>
  <c r="C99" i="6"/>
  <c r="D99" i="6"/>
  <c r="E99" i="6"/>
  <c r="C100" i="6"/>
  <c r="D100" i="6"/>
  <c r="E100" i="6"/>
  <c r="C101" i="6"/>
  <c r="D101" i="6"/>
  <c r="E101" i="6"/>
  <c r="C102" i="6"/>
  <c r="D102" i="6"/>
  <c r="E102" i="6"/>
  <c r="C103" i="6"/>
  <c r="D103" i="6"/>
  <c r="E103" i="6"/>
  <c r="C104" i="6"/>
  <c r="D104" i="6"/>
  <c r="E104" i="6"/>
  <c r="C105" i="6"/>
  <c r="D105" i="6"/>
  <c r="E105" i="6"/>
  <c r="C106" i="6"/>
  <c r="D106" i="6"/>
  <c r="E106" i="6"/>
  <c r="C107" i="6"/>
  <c r="D107" i="6"/>
  <c r="E107" i="6"/>
  <c r="C108" i="6"/>
  <c r="D108" i="6"/>
  <c r="E108" i="6"/>
  <c r="C109" i="6"/>
  <c r="D109" i="6"/>
  <c r="E109" i="6"/>
  <c r="C110" i="6"/>
  <c r="D110" i="6"/>
  <c r="E110" i="6"/>
  <c r="C111" i="6"/>
  <c r="D111" i="6"/>
  <c r="E111" i="6"/>
  <c r="C112" i="6"/>
  <c r="D112" i="6"/>
  <c r="E112" i="6"/>
  <c r="C113" i="6"/>
  <c r="D113" i="6"/>
  <c r="E113" i="6"/>
  <c r="C114" i="6"/>
  <c r="D114" i="6"/>
  <c r="E114" i="6"/>
  <c r="C115" i="6"/>
  <c r="D115" i="6"/>
  <c r="E115" i="6"/>
  <c r="C116" i="6"/>
  <c r="D116" i="6"/>
  <c r="E116" i="6"/>
  <c r="C117" i="6"/>
  <c r="D117" i="6"/>
  <c r="E117" i="6"/>
  <c r="C118" i="6"/>
  <c r="D118" i="6"/>
  <c r="E118" i="6"/>
  <c r="C119" i="6"/>
  <c r="D119" i="6"/>
  <c r="E119" i="6"/>
  <c r="C120" i="6"/>
  <c r="D120" i="6"/>
  <c r="E120" i="6"/>
  <c r="C121" i="6"/>
  <c r="D121" i="6"/>
  <c r="E121" i="6"/>
  <c r="C122" i="6"/>
  <c r="D122" i="6"/>
  <c r="E122" i="6"/>
  <c r="C123" i="6"/>
  <c r="D123" i="6"/>
  <c r="E123" i="6"/>
  <c r="C124" i="6"/>
  <c r="D124" i="6"/>
  <c r="E124" i="6"/>
  <c r="C125" i="6"/>
  <c r="D125" i="6"/>
  <c r="E125" i="6"/>
  <c r="C126" i="6"/>
  <c r="D126" i="6"/>
  <c r="E126" i="6"/>
  <c r="C127" i="6"/>
  <c r="D127" i="6"/>
  <c r="E127" i="6"/>
  <c r="C128" i="6"/>
  <c r="D128" i="6"/>
  <c r="E128" i="6"/>
  <c r="C129" i="6"/>
  <c r="D129" i="6"/>
  <c r="E129" i="6"/>
  <c r="C130" i="6"/>
  <c r="D130" i="6"/>
  <c r="E130" i="6"/>
  <c r="C131" i="6"/>
  <c r="D131" i="6"/>
  <c r="E131" i="6"/>
  <c r="C132" i="6"/>
  <c r="D132" i="6"/>
  <c r="E132" i="6"/>
  <c r="C133" i="6"/>
  <c r="D133" i="6"/>
  <c r="E133" i="6"/>
  <c r="C134" i="6"/>
  <c r="D134" i="6"/>
  <c r="E134" i="6"/>
  <c r="C135" i="6"/>
  <c r="D135" i="6"/>
  <c r="E135" i="6"/>
  <c r="C136" i="6"/>
  <c r="D136" i="6"/>
  <c r="E136" i="6"/>
  <c r="C137" i="6"/>
  <c r="D137" i="6"/>
  <c r="E137" i="6"/>
  <c r="C138" i="6"/>
  <c r="D138" i="6"/>
  <c r="E138" i="6"/>
  <c r="C139" i="6"/>
  <c r="D139" i="6"/>
  <c r="E139" i="6"/>
  <c r="C140" i="6"/>
  <c r="D140" i="6"/>
  <c r="E140" i="6"/>
  <c r="C141" i="6"/>
  <c r="C142" i="6"/>
  <c r="D142" i="6"/>
  <c r="E142" i="6"/>
  <c r="C143" i="6"/>
  <c r="D143" i="6"/>
  <c r="E143" i="6"/>
  <c r="C144" i="6"/>
  <c r="D144" i="6"/>
  <c r="E144" i="6"/>
  <c r="C145" i="6"/>
  <c r="D145" i="6"/>
  <c r="E145" i="6"/>
  <c r="C146" i="6"/>
  <c r="D146" i="6"/>
  <c r="E146" i="6"/>
  <c r="C147" i="6"/>
  <c r="D147" i="6"/>
  <c r="E147" i="6"/>
  <c r="C148" i="6"/>
  <c r="D148" i="6"/>
  <c r="E148" i="6"/>
  <c r="C149" i="6"/>
  <c r="D149" i="6"/>
  <c r="E149" i="6"/>
  <c r="C150" i="6"/>
  <c r="C151" i="6"/>
  <c r="D151" i="6"/>
  <c r="E151" i="6"/>
  <c r="C152" i="6"/>
  <c r="D152" i="6"/>
  <c r="E152" i="6"/>
  <c r="C153" i="6"/>
  <c r="D153" i="6"/>
  <c r="E153" i="6"/>
  <c r="C154" i="6"/>
  <c r="D154" i="6"/>
  <c r="E154" i="6"/>
  <c r="C155" i="6"/>
  <c r="D155" i="6"/>
  <c r="E155" i="6"/>
  <c r="C156" i="6"/>
  <c r="D156" i="6"/>
  <c r="E156" i="6"/>
  <c r="C157" i="6"/>
  <c r="D157" i="6"/>
  <c r="E157" i="6"/>
  <c r="C158" i="6"/>
  <c r="D158" i="6"/>
  <c r="E158" i="6"/>
  <c r="C159" i="6"/>
  <c r="D159" i="6"/>
  <c r="E159" i="6"/>
  <c r="C160" i="6"/>
  <c r="D160" i="6"/>
  <c r="E160" i="6"/>
  <c r="C161" i="6"/>
  <c r="D161" i="6"/>
  <c r="E161" i="6"/>
  <c r="C162" i="6"/>
  <c r="D162" i="6"/>
  <c r="E162" i="6"/>
  <c r="C163" i="6"/>
  <c r="D163" i="6"/>
  <c r="E163" i="6"/>
  <c r="C164" i="6"/>
  <c r="D164" i="6"/>
  <c r="E164" i="6"/>
  <c r="C165" i="6"/>
  <c r="D165" i="6"/>
  <c r="E165" i="6"/>
  <c r="C166" i="6"/>
  <c r="D166" i="6"/>
  <c r="E166" i="6"/>
  <c r="C167" i="6"/>
  <c r="D167" i="6"/>
  <c r="E167" i="6"/>
  <c r="C168" i="6"/>
  <c r="D168" i="6"/>
  <c r="E168" i="6"/>
  <c r="C169" i="6"/>
  <c r="D169" i="6"/>
  <c r="E169" i="6"/>
  <c r="C170" i="6"/>
  <c r="D170" i="6"/>
  <c r="E170" i="6"/>
  <c r="C171" i="6"/>
  <c r="D171" i="6"/>
  <c r="E171" i="6"/>
  <c r="C172" i="6"/>
  <c r="D172" i="6"/>
  <c r="E172" i="6"/>
  <c r="C173" i="6"/>
  <c r="D173" i="6"/>
  <c r="E173" i="6"/>
  <c r="C174" i="6"/>
  <c r="D174" i="6"/>
  <c r="E174" i="6"/>
  <c r="C175" i="6"/>
  <c r="D175" i="6"/>
  <c r="E175" i="6"/>
  <c r="C176" i="6"/>
  <c r="D176" i="6"/>
  <c r="E176" i="6"/>
  <c r="C177" i="6"/>
  <c r="D177" i="6"/>
  <c r="E177" i="6"/>
  <c r="C178" i="6"/>
  <c r="D178" i="6"/>
  <c r="E178" i="6"/>
  <c r="C179" i="6"/>
  <c r="D179" i="6"/>
  <c r="E179" i="6"/>
  <c r="C180" i="6"/>
  <c r="D180" i="6"/>
  <c r="E180" i="6"/>
  <c r="C181" i="6"/>
  <c r="D181" i="6"/>
  <c r="E181" i="6"/>
  <c r="C182" i="6"/>
  <c r="D182" i="6"/>
  <c r="E182" i="6"/>
  <c r="C183" i="6"/>
  <c r="D183" i="6"/>
  <c r="E183" i="6"/>
  <c r="C184" i="6"/>
  <c r="D184" i="6"/>
  <c r="E184" i="6"/>
  <c r="C185" i="6"/>
  <c r="D185" i="6"/>
  <c r="E185" i="6"/>
  <c r="C186" i="6"/>
  <c r="D186" i="6"/>
  <c r="E186" i="6"/>
  <c r="C187" i="6"/>
  <c r="D187" i="6"/>
  <c r="E187" i="6"/>
  <c r="C188" i="6"/>
  <c r="D188" i="6"/>
  <c r="E188" i="6"/>
  <c r="C189" i="6"/>
  <c r="D189" i="6"/>
  <c r="E189" i="6"/>
  <c r="C190" i="6"/>
  <c r="D190" i="6"/>
  <c r="E190" i="6"/>
  <c r="C191" i="6"/>
  <c r="D191" i="6"/>
  <c r="E191" i="6"/>
  <c r="C192" i="6"/>
  <c r="D192" i="6"/>
  <c r="E192" i="6"/>
  <c r="C193" i="6"/>
  <c r="D193" i="6"/>
  <c r="E193" i="6"/>
  <c r="C194" i="6"/>
  <c r="D194" i="6"/>
  <c r="E194" i="6"/>
  <c r="C195" i="6"/>
  <c r="D195" i="6"/>
  <c r="E195" i="6"/>
  <c r="C196" i="6"/>
  <c r="D196" i="6"/>
  <c r="E196" i="6"/>
  <c r="C197" i="6"/>
  <c r="D197" i="6"/>
  <c r="E197" i="6"/>
  <c r="C198" i="6"/>
  <c r="D198" i="6"/>
  <c r="E198" i="6"/>
  <c r="C199" i="6"/>
  <c r="D199" i="6"/>
  <c r="E199" i="6"/>
  <c r="C200" i="6"/>
  <c r="D200" i="6"/>
  <c r="E200" i="6"/>
  <c r="C201" i="6"/>
  <c r="D201" i="6"/>
  <c r="E201" i="6"/>
  <c r="C202" i="6"/>
  <c r="D202" i="6"/>
  <c r="E202" i="6"/>
  <c r="C203" i="6"/>
  <c r="D203" i="6"/>
  <c r="E203" i="6"/>
  <c r="C204" i="6"/>
  <c r="D204" i="6"/>
  <c r="E204" i="6"/>
  <c r="U438" i="8" l="1"/>
  <c r="W438" i="8" s="1"/>
  <c r="U69" i="8"/>
  <c r="W69" i="8" s="1"/>
  <c r="U439" i="8"/>
  <c r="W439" i="8" s="1"/>
  <c r="U444" i="8"/>
  <c r="W444" i="8" s="1"/>
  <c r="U461" i="8"/>
  <c r="W461" i="8" s="1"/>
  <c r="U68" i="8"/>
  <c r="W68" i="8" s="1"/>
  <c r="U445" i="8"/>
  <c r="W445" i="8" s="1"/>
  <c r="U440" i="8"/>
  <c r="W440" i="8" s="1"/>
  <c r="O844" i="8" l="1"/>
  <c r="O274" i="8"/>
  <c r="O380" i="8"/>
  <c r="O326" i="8"/>
  <c r="R274" i="8" l="1"/>
  <c r="S274" i="8" s="1"/>
  <c r="T274" i="8" s="1"/>
  <c r="N274" i="8"/>
  <c r="R326" i="8"/>
  <c r="S326" i="8" s="1"/>
  <c r="T326" i="8" s="1"/>
  <c r="N326" i="8"/>
  <c r="R380" i="8"/>
  <c r="S380" i="8" s="1"/>
  <c r="T380" i="8" s="1"/>
  <c r="N380" i="8"/>
  <c r="R844" i="8"/>
  <c r="S844" i="8" s="1"/>
  <c r="T844" i="8" s="1"/>
  <c r="N844" i="8"/>
  <c r="O82" i="8"/>
  <c r="O31" i="8"/>
  <c r="O364" i="8"/>
  <c r="O29" i="8"/>
  <c r="O99" i="8"/>
  <c r="O432" i="8"/>
  <c r="O147" i="8"/>
  <c r="O331" i="8"/>
  <c r="O30" i="8"/>
  <c r="O333" i="8"/>
  <c r="O368" i="8"/>
  <c r="O531" i="8"/>
  <c r="O118" i="8"/>
  <c r="O41" i="8"/>
  <c r="O166" i="8"/>
  <c r="O81" i="8"/>
  <c r="O80" i="8"/>
  <c r="O12" i="8"/>
  <c r="O850" i="8"/>
  <c r="O257" i="8"/>
  <c r="O146" i="8"/>
  <c r="O40" i="8"/>
  <c r="O148" i="8"/>
  <c r="O11" i="8"/>
  <c r="O14" i="8"/>
  <c r="O533" i="8"/>
  <c r="O402" i="8"/>
  <c r="O433" i="8"/>
  <c r="O36" i="8"/>
  <c r="O44" i="8"/>
  <c r="O273" i="8"/>
  <c r="O847" i="8"/>
  <c r="O899" i="8"/>
  <c r="O363" i="8"/>
  <c r="O27" i="8"/>
  <c r="O524" i="8"/>
  <c r="O239" i="8"/>
  <c r="O38" i="8"/>
  <c r="O846" i="8"/>
  <c r="O913" i="8"/>
  <c r="O358" i="8"/>
  <c r="O32" i="8"/>
  <c r="O335" i="8"/>
  <c r="O927" i="8"/>
  <c r="O211" i="8"/>
  <c r="O615" i="8"/>
  <c r="O227" i="8"/>
  <c r="O150" i="8"/>
  <c r="O217" i="8"/>
  <c r="O42" i="8"/>
  <c r="O39" i="8"/>
  <c r="O375" i="8"/>
  <c r="O228" i="8"/>
  <c r="O522" i="8"/>
  <c r="O904" i="8"/>
  <c r="O141" i="8"/>
  <c r="O43" i="8"/>
  <c r="O525" i="8"/>
  <c r="O149" i="8"/>
  <c r="O210" i="8"/>
  <c r="O33" i="8"/>
  <c r="O900" i="8"/>
  <c r="O332" i="8"/>
  <c r="O183" i="8"/>
  <c r="O356" i="8"/>
  <c r="O222" i="8"/>
  <c r="O902" i="8"/>
  <c r="O905" i="8"/>
  <c r="O336" i="8"/>
  <c r="O145" i="8"/>
  <c r="O159" i="8"/>
  <c r="O290" i="8"/>
  <c r="O523" i="8"/>
  <c r="O426" i="8"/>
  <c r="O328" i="8"/>
  <c r="O34" i="8"/>
  <c r="O160" i="8"/>
  <c r="O13" i="8"/>
  <c r="O901" i="8"/>
  <c r="O408" i="8"/>
  <c r="O35" i="8"/>
  <c r="O420" i="8"/>
  <c r="O117" i="8"/>
  <c r="O532" i="8"/>
  <c r="O28" i="8"/>
  <c r="O116" i="8"/>
  <c r="O374" i="8"/>
  <c r="O256" i="8"/>
  <c r="O325" i="8"/>
  <c r="O926" i="8"/>
  <c r="O233" i="8"/>
  <c r="O194" i="8"/>
  <c r="O100" i="8"/>
  <c r="O362" i="8"/>
  <c r="O324" i="8"/>
  <c r="O279" i="8"/>
  <c r="O845" i="8"/>
  <c r="O15" i="8"/>
  <c r="O26" i="8"/>
  <c r="O414" i="8"/>
  <c r="O37" i="8"/>
  <c r="O188" i="8"/>
  <c r="O291" i="8"/>
  <c r="O357" i="8"/>
  <c r="O216" i="8"/>
  <c r="O329" i="8"/>
  <c r="O613" i="8"/>
  <c r="O140" i="8"/>
  <c r="O165" i="8"/>
  <c r="O189" i="8"/>
  <c r="O139" i="8"/>
  <c r="O182" i="8"/>
  <c r="O308" i="8"/>
  <c r="O334" i="8"/>
  <c r="O234" i="8"/>
  <c r="O327" i="8"/>
  <c r="O10" i="8"/>
  <c r="N10" i="8" s="1"/>
  <c r="O526" i="8"/>
  <c r="O396" i="8"/>
  <c r="O925" i="8"/>
  <c r="O614" i="8"/>
  <c r="O296" i="8"/>
  <c r="U844" i="8" l="1"/>
  <c r="R847" i="8"/>
  <c r="S847" i="8" s="1"/>
  <c r="T847" i="8" s="1"/>
  <c r="N847" i="8"/>
  <c r="R11" i="8"/>
  <c r="S11" i="8" s="1"/>
  <c r="T11" i="8" s="1"/>
  <c r="N11" i="8"/>
  <c r="R81" i="8"/>
  <c r="S81" i="8" s="1"/>
  <c r="T81" i="8" s="1"/>
  <c r="N81" i="8"/>
  <c r="R331" i="8"/>
  <c r="S331" i="8" s="1"/>
  <c r="T331" i="8" s="1"/>
  <c r="N331" i="8"/>
  <c r="R324" i="8"/>
  <c r="S324" i="8" s="1"/>
  <c r="T324" i="8" s="1"/>
  <c r="N324" i="8"/>
  <c r="R273" i="8"/>
  <c r="S273" i="8" s="1"/>
  <c r="T273" i="8" s="1"/>
  <c r="N273" i="8"/>
  <c r="R148" i="8"/>
  <c r="S148" i="8" s="1"/>
  <c r="T148" i="8" s="1"/>
  <c r="N148" i="8"/>
  <c r="R166" i="8"/>
  <c r="S166" i="8" s="1"/>
  <c r="T166" i="8" s="1"/>
  <c r="N166" i="8"/>
  <c r="R147" i="8"/>
  <c r="S147" i="8" s="1"/>
  <c r="T147" i="8" s="1"/>
  <c r="N147" i="8"/>
  <c r="R141" i="8"/>
  <c r="S141" i="8" s="1"/>
  <c r="T141" i="8" s="1"/>
  <c r="N141" i="8"/>
  <c r="R44" i="8"/>
  <c r="S44" i="8" s="1"/>
  <c r="T44" i="8" s="1"/>
  <c r="N44" i="8"/>
  <c r="R432" i="8"/>
  <c r="S432" i="8" s="1"/>
  <c r="T432" i="8" s="1"/>
  <c r="U432" i="8" s="1"/>
  <c r="W432" i="8" s="1"/>
  <c r="N432" i="8"/>
  <c r="R901" i="8"/>
  <c r="S901" i="8" s="1"/>
  <c r="T901" i="8" s="1"/>
  <c r="N901" i="8"/>
  <c r="R99" i="8"/>
  <c r="S99" i="8" s="1"/>
  <c r="T99" i="8" s="1"/>
  <c r="N99" i="8"/>
  <c r="U380" i="8"/>
  <c r="R139" i="8"/>
  <c r="S139" i="8" s="1"/>
  <c r="T139" i="8" s="1"/>
  <c r="N139" i="8"/>
  <c r="R28" i="8"/>
  <c r="S28" i="8" s="1"/>
  <c r="T28" i="8" s="1"/>
  <c r="N28" i="8"/>
  <c r="R531" i="8"/>
  <c r="S531" i="8" s="1"/>
  <c r="T531" i="8" s="1"/>
  <c r="N531" i="8"/>
  <c r="R29" i="8"/>
  <c r="S29" i="8" s="1"/>
  <c r="T29" i="8" s="1"/>
  <c r="N29" i="8"/>
  <c r="R357" i="8"/>
  <c r="S357" i="8" s="1"/>
  <c r="T357" i="8" s="1"/>
  <c r="N357" i="8"/>
  <c r="R408" i="8"/>
  <c r="S408" i="8" s="1"/>
  <c r="T408" i="8" s="1"/>
  <c r="N408" i="8"/>
  <c r="R150" i="8"/>
  <c r="S150" i="8" s="1"/>
  <c r="T150" i="8" s="1"/>
  <c r="N150" i="8"/>
  <c r="R291" i="8"/>
  <c r="S291" i="8" s="1"/>
  <c r="T291" i="8" s="1"/>
  <c r="N291" i="8"/>
  <c r="R332" i="8"/>
  <c r="S332" i="8" s="1"/>
  <c r="T332" i="8" s="1"/>
  <c r="N332" i="8"/>
  <c r="R846" i="8"/>
  <c r="S846" i="8" s="1"/>
  <c r="T846" i="8" s="1"/>
  <c r="N846" i="8"/>
  <c r="R188" i="8"/>
  <c r="S188" i="8" s="1"/>
  <c r="T188" i="8" s="1"/>
  <c r="N188" i="8"/>
  <c r="R13" i="8"/>
  <c r="S13" i="8" s="1"/>
  <c r="T13" i="8" s="1"/>
  <c r="N13" i="8"/>
  <c r="R522" i="8"/>
  <c r="S522" i="8" s="1"/>
  <c r="T522" i="8" s="1"/>
  <c r="N522" i="8"/>
  <c r="R37" i="8"/>
  <c r="S37" i="8" s="1"/>
  <c r="T37" i="8" s="1"/>
  <c r="N37" i="8"/>
  <c r="R336" i="8"/>
  <c r="S336" i="8" s="1"/>
  <c r="T336" i="8" s="1"/>
  <c r="N336" i="8"/>
  <c r="R228" i="8"/>
  <c r="S228" i="8" s="1"/>
  <c r="T228" i="8" s="1"/>
  <c r="N228" i="8"/>
  <c r="R36" i="8"/>
  <c r="S36" i="8" s="1"/>
  <c r="T36" i="8" s="1"/>
  <c r="N36" i="8"/>
  <c r="R327" i="8"/>
  <c r="S327" i="8" s="1"/>
  <c r="T327" i="8" s="1"/>
  <c r="N327" i="8"/>
  <c r="R194" i="8"/>
  <c r="S194" i="8" s="1"/>
  <c r="T194" i="8" s="1"/>
  <c r="N194" i="8"/>
  <c r="R210" i="8"/>
  <c r="S210" i="8" s="1"/>
  <c r="T210" i="8" s="1"/>
  <c r="N210" i="8"/>
  <c r="R524" i="8"/>
  <c r="S524" i="8" s="1"/>
  <c r="T524" i="8" s="1"/>
  <c r="N524" i="8"/>
  <c r="R234" i="8"/>
  <c r="S234" i="8" s="1"/>
  <c r="T234" i="8" s="1"/>
  <c r="N234" i="8"/>
  <c r="R233" i="8"/>
  <c r="S233" i="8" s="1"/>
  <c r="T233" i="8" s="1"/>
  <c r="N233" i="8"/>
  <c r="R149" i="8"/>
  <c r="S149" i="8" s="1"/>
  <c r="T149" i="8" s="1"/>
  <c r="N149" i="8"/>
  <c r="R335" i="8"/>
  <c r="S335" i="8" s="1"/>
  <c r="T335" i="8" s="1"/>
  <c r="N335" i="8"/>
  <c r="R27" i="8"/>
  <c r="S27" i="8" s="1"/>
  <c r="T27" i="8" s="1"/>
  <c r="N27" i="8"/>
  <c r="R402" i="8"/>
  <c r="S402" i="8" s="1"/>
  <c r="T402" i="8" s="1"/>
  <c r="N402" i="8"/>
  <c r="R850" i="8"/>
  <c r="S850" i="8" s="1"/>
  <c r="T850" i="8" s="1"/>
  <c r="N850" i="8"/>
  <c r="R368" i="8"/>
  <c r="S368" i="8" s="1"/>
  <c r="T368" i="8" s="1"/>
  <c r="N368" i="8"/>
  <c r="R364" i="8"/>
  <c r="S364" i="8" s="1"/>
  <c r="T364" i="8" s="1"/>
  <c r="N364" i="8"/>
  <c r="U326" i="8"/>
  <c r="R182" i="8"/>
  <c r="S182" i="8" s="1"/>
  <c r="T182" i="8" s="1"/>
  <c r="N182" i="8"/>
  <c r="R279" i="8"/>
  <c r="S279" i="8" s="1"/>
  <c r="T279" i="8" s="1"/>
  <c r="N279" i="8"/>
  <c r="R290" i="8"/>
  <c r="S290" i="8" s="1"/>
  <c r="T290" i="8" s="1"/>
  <c r="N290" i="8"/>
  <c r="R913" i="8"/>
  <c r="S913" i="8" s="1"/>
  <c r="T913" i="8" s="1"/>
  <c r="N913" i="8"/>
  <c r="R374" i="8"/>
  <c r="S374" i="8" s="1"/>
  <c r="T374" i="8" s="1"/>
  <c r="N374" i="8"/>
  <c r="R904" i="8"/>
  <c r="S904" i="8" s="1"/>
  <c r="T904" i="8" s="1"/>
  <c r="N904" i="8"/>
  <c r="R526" i="8"/>
  <c r="S526" i="8" s="1"/>
  <c r="T526" i="8" s="1"/>
  <c r="U526" i="8" s="1"/>
  <c r="N526" i="8"/>
  <c r="R116" i="8"/>
  <c r="S116" i="8" s="1"/>
  <c r="T116" i="8" s="1"/>
  <c r="N116" i="8"/>
  <c r="R900" i="8"/>
  <c r="S900" i="8" s="1"/>
  <c r="T900" i="8" s="1"/>
  <c r="N900" i="8"/>
  <c r="R38" i="8"/>
  <c r="S38" i="8" s="1"/>
  <c r="T38" i="8" s="1"/>
  <c r="N38" i="8"/>
  <c r="R41" i="8"/>
  <c r="S41" i="8" s="1"/>
  <c r="T41" i="8" s="1"/>
  <c r="U41" i="8" s="1"/>
  <c r="N41" i="8"/>
  <c r="R100" i="8"/>
  <c r="S100" i="8" s="1"/>
  <c r="T100" i="8" s="1"/>
  <c r="N100" i="8"/>
  <c r="R33" i="8"/>
  <c r="S33" i="8" s="1"/>
  <c r="T33" i="8" s="1"/>
  <c r="N33" i="8"/>
  <c r="R211" i="8"/>
  <c r="S211" i="8" s="1"/>
  <c r="T211" i="8" s="1"/>
  <c r="N211" i="8"/>
  <c r="R146" i="8"/>
  <c r="S146" i="8" s="1"/>
  <c r="T146" i="8" s="1"/>
  <c r="U146" i="8" s="1"/>
  <c r="W146" i="8" s="1"/>
  <c r="N146" i="8"/>
  <c r="R140" i="8"/>
  <c r="S140" i="8" s="1"/>
  <c r="T140" i="8" s="1"/>
  <c r="N140" i="8"/>
  <c r="R532" i="8"/>
  <c r="S532" i="8" s="1"/>
  <c r="T532" i="8" s="1"/>
  <c r="N532" i="8"/>
  <c r="R905" i="8"/>
  <c r="S905" i="8" s="1"/>
  <c r="T905" i="8" s="1"/>
  <c r="N905" i="8"/>
  <c r="R927" i="8"/>
  <c r="S927" i="8" s="1"/>
  <c r="T927" i="8" s="1"/>
  <c r="U927" i="8" s="1"/>
  <c r="N927" i="8"/>
  <c r="R257" i="8"/>
  <c r="S257" i="8" s="1"/>
  <c r="T257" i="8" s="1"/>
  <c r="N257" i="8"/>
  <c r="R26" i="8"/>
  <c r="S26" i="8" s="1"/>
  <c r="T26" i="8" s="1"/>
  <c r="N26" i="8"/>
  <c r="R328" i="8"/>
  <c r="S328" i="8" s="1"/>
  <c r="T328" i="8" s="1"/>
  <c r="N328" i="8"/>
  <c r="R39" i="8"/>
  <c r="S39" i="8" s="1"/>
  <c r="T39" i="8" s="1"/>
  <c r="U39" i="8" s="1"/>
  <c r="N39" i="8"/>
  <c r="R296" i="8"/>
  <c r="S296" i="8" s="1"/>
  <c r="T296" i="8" s="1"/>
  <c r="N296" i="8"/>
  <c r="R334" i="8"/>
  <c r="S334" i="8" s="1"/>
  <c r="T334" i="8" s="1"/>
  <c r="N334" i="8"/>
  <c r="R329" i="8"/>
  <c r="S329" i="8" s="1"/>
  <c r="T329" i="8" s="1"/>
  <c r="N329" i="8"/>
  <c r="R15" i="8"/>
  <c r="S15" i="8" s="1"/>
  <c r="T15" i="8" s="1"/>
  <c r="U15" i="8" s="1"/>
  <c r="N15" i="8"/>
  <c r="R926" i="8"/>
  <c r="S926" i="8" s="1"/>
  <c r="T926" i="8" s="1"/>
  <c r="N926" i="8"/>
  <c r="R420" i="8"/>
  <c r="S420" i="8" s="1"/>
  <c r="T420" i="8" s="1"/>
  <c r="N420" i="8"/>
  <c r="R426" i="8"/>
  <c r="S426" i="8" s="1"/>
  <c r="T426" i="8" s="1"/>
  <c r="N426" i="8"/>
  <c r="R222" i="8"/>
  <c r="S222" i="8" s="1"/>
  <c r="T222" i="8" s="1"/>
  <c r="U222" i="8" s="1"/>
  <c r="N222" i="8"/>
  <c r="R525" i="8"/>
  <c r="S525" i="8" s="1"/>
  <c r="T525" i="8" s="1"/>
  <c r="N525" i="8"/>
  <c r="R42" i="8"/>
  <c r="S42" i="8" s="1"/>
  <c r="T42" i="8" s="1"/>
  <c r="N42" i="8"/>
  <c r="R32" i="8"/>
  <c r="S32" i="8" s="1"/>
  <c r="T32" i="8" s="1"/>
  <c r="N32" i="8"/>
  <c r="R363" i="8"/>
  <c r="S363" i="8" s="1"/>
  <c r="T363" i="8" s="1"/>
  <c r="N363" i="8"/>
  <c r="R533" i="8"/>
  <c r="S533" i="8" s="1"/>
  <c r="T533" i="8" s="1"/>
  <c r="N533" i="8"/>
  <c r="R12" i="8"/>
  <c r="S12" i="8" s="1"/>
  <c r="T12" i="8" s="1"/>
  <c r="N12" i="8"/>
  <c r="R333" i="8"/>
  <c r="S333" i="8" s="1"/>
  <c r="T333" i="8" s="1"/>
  <c r="N333" i="8"/>
  <c r="R31" i="8"/>
  <c r="S31" i="8" s="1"/>
  <c r="T31" i="8" s="1"/>
  <c r="U31" i="8" s="1"/>
  <c r="N31" i="8"/>
  <c r="R925" i="8"/>
  <c r="S925" i="8" s="1"/>
  <c r="T925" i="8" s="1"/>
  <c r="N925" i="8"/>
  <c r="R256" i="8"/>
  <c r="S256" i="8" s="1"/>
  <c r="T256" i="8" s="1"/>
  <c r="N256" i="8"/>
  <c r="R183" i="8"/>
  <c r="S183" i="8" s="1"/>
  <c r="T183" i="8" s="1"/>
  <c r="N183" i="8"/>
  <c r="R396" i="8"/>
  <c r="S396" i="8" s="1"/>
  <c r="T396" i="8" s="1"/>
  <c r="U396" i="8" s="1"/>
  <c r="N396" i="8"/>
  <c r="R159" i="8"/>
  <c r="S159" i="8" s="1"/>
  <c r="T159" i="8" s="1"/>
  <c r="N159" i="8"/>
  <c r="R227" i="8"/>
  <c r="S227" i="8" s="1"/>
  <c r="T227" i="8" s="1"/>
  <c r="N227" i="8"/>
  <c r="R189" i="8"/>
  <c r="S189" i="8" s="1"/>
  <c r="T189" i="8" s="1"/>
  <c r="N189" i="8"/>
  <c r="R362" i="8"/>
  <c r="S362" i="8" s="1"/>
  <c r="T362" i="8" s="1"/>
  <c r="U362" i="8" s="1"/>
  <c r="N362" i="8"/>
  <c r="R145" i="8"/>
  <c r="S145" i="8" s="1"/>
  <c r="T145" i="8" s="1"/>
  <c r="N145" i="8"/>
  <c r="R615" i="8"/>
  <c r="S615" i="8" s="1"/>
  <c r="T615" i="8" s="1"/>
  <c r="N615" i="8"/>
  <c r="R40" i="8"/>
  <c r="S40" i="8" s="1"/>
  <c r="T40" i="8" s="1"/>
  <c r="N40" i="8"/>
  <c r="R165" i="8"/>
  <c r="S165" i="8" s="1"/>
  <c r="T165" i="8" s="1"/>
  <c r="U165" i="8" s="1"/>
  <c r="N165" i="8"/>
  <c r="R160" i="8"/>
  <c r="S160" i="8" s="1"/>
  <c r="T160" i="8" s="1"/>
  <c r="N160" i="8"/>
  <c r="R239" i="8"/>
  <c r="S239" i="8" s="1"/>
  <c r="T239" i="8" s="1"/>
  <c r="N239" i="8"/>
  <c r="R118" i="8"/>
  <c r="S118" i="8" s="1"/>
  <c r="T118" i="8" s="1"/>
  <c r="N118" i="8"/>
  <c r="R414" i="8"/>
  <c r="S414" i="8" s="1"/>
  <c r="T414" i="8" s="1"/>
  <c r="U414" i="8" s="1"/>
  <c r="W414" i="8" s="1"/>
  <c r="N414" i="8"/>
  <c r="R34" i="8"/>
  <c r="S34" i="8" s="1"/>
  <c r="T34" i="8" s="1"/>
  <c r="N34" i="8"/>
  <c r="R375" i="8"/>
  <c r="S375" i="8" s="1"/>
  <c r="T375" i="8" s="1"/>
  <c r="N375" i="8"/>
  <c r="R433" i="8"/>
  <c r="S433" i="8" s="1"/>
  <c r="T433" i="8" s="1"/>
  <c r="N433" i="8"/>
  <c r="R613" i="8"/>
  <c r="S613" i="8" s="1"/>
  <c r="T613" i="8" s="1"/>
  <c r="N613" i="8"/>
  <c r="R117" i="8"/>
  <c r="S117" i="8" s="1"/>
  <c r="T117" i="8" s="1"/>
  <c r="N117" i="8"/>
  <c r="R902" i="8"/>
  <c r="S902" i="8" s="1"/>
  <c r="T902" i="8" s="1"/>
  <c r="N902" i="8"/>
  <c r="R614" i="8"/>
  <c r="S614" i="8" s="1"/>
  <c r="T614" i="8" s="1"/>
  <c r="N614" i="8"/>
  <c r="R308" i="8"/>
  <c r="S308" i="8" s="1"/>
  <c r="T308" i="8" s="1"/>
  <c r="U308" i="8" s="1"/>
  <c r="N308" i="8"/>
  <c r="R216" i="8"/>
  <c r="S216" i="8" s="1"/>
  <c r="T216" i="8" s="1"/>
  <c r="N216" i="8"/>
  <c r="R845" i="8"/>
  <c r="S845" i="8" s="1"/>
  <c r="T845" i="8" s="1"/>
  <c r="N845" i="8"/>
  <c r="R325" i="8"/>
  <c r="S325" i="8" s="1"/>
  <c r="T325" i="8" s="1"/>
  <c r="N325" i="8"/>
  <c r="R35" i="8"/>
  <c r="S35" i="8" s="1"/>
  <c r="T35" i="8" s="1"/>
  <c r="N35" i="8"/>
  <c r="R523" i="8"/>
  <c r="S523" i="8" s="1"/>
  <c r="T523" i="8" s="1"/>
  <c r="N523" i="8"/>
  <c r="R356" i="8"/>
  <c r="S356" i="8" s="1"/>
  <c r="T356" i="8" s="1"/>
  <c r="N356" i="8"/>
  <c r="R43" i="8"/>
  <c r="S43" i="8" s="1"/>
  <c r="T43" i="8" s="1"/>
  <c r="N43" i="8"/>
  <c r="R217" i="8"/>
  <c r="S217" i="8" s="1"/>
  <c r="T217" i="8" s="1"/>
  <c r="U217" i="8" s="1"/>
  <c r="N217" i="8"/>
  <c r="R358" i="8"/>
  <c r="S358" i="8" s="1"/>
  <c r="T358" i="8" s="1"/>
  <c r="N358" i="8"/>
  <c r="R899" i="8"/>
  <c r="S899" i="8" s="1"/>
  <c r="T899" i="8" s="1"/>
  <c r="N899" i="8"/>
  <c r="R14" i="8"/>
  <c r="S14" i="8" s="1"/>
  <c r="T14" i="8" s="1"/>
  <c r="N14" i="8"/>
  <c r="R80" i="8"/>
  <c r="S80" i="8" s="1"/>
  <c r="T80" i="8" s="1"/>
  <c r="N80" i="8"/>
  <c r="R30" i="8"/>
  <c r="S30" i="8" s="1"/>
  <c r="T30" i="8" s="1"/>
  <c r="N30" i="8"/>
  <c r="R82" i="8"/>
  <c r="S82" i="8" s="1"/>
  <c r="T82" i="8" s="1"/>
  <c r="N82" i="8"/>
  <c r="U274" i="8"/>
  <c r="R10" i="8"/>
  <c r="S10" i="8" s="1"/>
  <c r="T10" i="8" s="1"/>
  <c r="U10" i="8" s="1"/>
  <c r="P16" i="8"/>
  <c r="P721" i="8"/>
  <c r="P43" i="8"/>
  <c r="P789" i="8"/>
  <c r="P488" i="8"/>
  <c r="P750" i="8"/>
  <c r="P502" i="8"/>
  <c r="P44" i="8"/>
  <c r="P292" i="8"/>
  <c r="P29" i="8"/>
  <c r="P396" i="8"/>
  <c r="P80" i="8"/>
  <c r="P118" i="8"/>
  <c r="P94" i="8"/>
  <c r="P807" i="8"/>
  <c r="P438" i="8"/>
  <c r="P666" i="8"/>
  <c r="P808" i="8"/>
  <c r="P636" i="8"/>
  <c r="P146" i="8"/>
  <c r="P281" i="8"/>
  <c r="P661" i="8"/>
  <c r="P815" i="8"/>
  <c r="P647" i="8"/>
  <c r="P495" i="8"/>
  <c r="P926" i="8"/>
  <c r="P882" i="8"/>
  <c r="P148" i="8"/>
  <c r="P523" i="8"/>
  <c r="P150" i="8"/>
  <c r="P338" i="8"/>
  <c r="P851" i="8"/>
  <c r="P903" i="8"/>
  <c r="P524" i="8"/>
  <c r="P327" i="8"/>
  <c r="P639" i="8"/>
  <c r="P761" i="8"/>
  <c r="P432" i="8"/>
  <c r="P273" i="8"/>
  <c r="P364" i="8"/>
  <c r="P147" i="8"/>
  <c r="P402" i="8"/>
  <c r="P445" i="8"/>
  <c r="P28" i="8"/>
  <c r="P439" i="8"/>
  <c r="P965" i="8"/>
  <c r="P303" i="8"/>
  <c r="P868" i="8"/>
  <c r="P141" i="8"/>
  <c r="P274" i="8"/>
  <c r="P533" i="8"/>
  <c r="P507" i="8"/>
  <c r="P216" i="8"/>
  <c r="P334" i="8"/>
  <c r="P865" i="8"/>
  <c r="P267" i="8"/>
  <c r="P905" i="8"/>
  <c r="P362" i="8"/>
  <c r="P332" i="8"/>
  <c r="P22" i="8"/>
  <c r="P643" i="8"/>
  <c r="P676" i="8"/>
  <c r="P258" i="8"/>
  <c r="P577" i="8"/>
  <c r="P572" i="8"/>
  <c r="P814" i="8"/>
  <c r="P633" i="8"/>
  <c r="P40" i="8"/>
  <c r="P336" i="8"/>
  <c r="P69" i="8"/>
  <c r="P21" i="8"/>
  <c r="P368" i="8"/>
  <c r="P662" i="8"/>
  <c r="P235" i="8"/>
  <c r="P486" i="8"/>
  <c r="P296" i="8"/>
  <c r="P932" i="8"/>
  <c r="P340" i="8"/>
  <c r="P485" i="8"/>
  <c r="P669" i="8"/>
  <c r="P54" i="8"/>
  <c r="P308" i="8"/>
  <c r="P53" i="8"/>
  <c r="P887" i="8"/>
  <c r="P302" i="8"/>
  <c r="P93" i="8"/>
  <c r="P881" i="8"/>
  <c r="P447" i="8"/>
  <c r="P12" i="8"/>
  <c r="P26" i="8"/>
  <c r="P630" i="8"/>
  <c r="P67" i="8"/>
  <c r="P59" i="8"/>
  <c r="P869" i="8"/>
  <c r="P644" i="8"/>
  <c r="P117" i="8"/>
  <c r="P228" i="8"/>
  <c r="P901" i="8"/>
  <c r="P290" i="8"/>
  <c r="P62" i="8"/>
  <c r="P440" i="8"/>
  <c r="P966" i="8"/>
  <c r="P188" i="8"/>
  <c r="P166" i="8"/>
  <c r="P461" i="8"/>
  <c r="P335" i="8"/>
  <c r="P58" i="8"/>
  <c r="P640" i="8"/>
  <c r="P668" i="8"/>
  <c r="P850" i="8"/>
  <c r="P840" i="8"/>
  <c r="P675" i="8"/>
  <c r="P375" i="8"/>
  <c r="P65" i="8"/>
  <c r="P925" i="8"/>
  <c r="P913" i="8"/>
  <c r="P841" i="8"/>
  <c r="P797" i="8"/>
  <c r="P927" i="8"/>
  <c r="P240" i="8"/>
  <c r="P566" i="8"/>
  <c r="P213" i="8"/>
  <c r="P57" i="8"/>
  <c r="P15" i="8"/>
  <c r="P38" i="8"/>
  <c r="P777" i="8"/>
  <c r="P920" i="8"/>
  <c r="P39" i="8"/>
  <c r="P35" i="8"/>
  <c r="P837" i="8"/>
  <c r="P426" i="8"/>
  <c r="P408" i="8"/>
  <c r="P663" i="8"/>
  <c r="P673" i="8"/>
  <c r="P726" i="8"/>
  <c r="P95" i="8"/>
  <c r="P540" i="8"/>
  <c r="P51" i="8"/>
  <c r="P48" i="8"/>
  <c r="P49" i="8"/>
  <c r="P798" i="8"/>
  <c r="P809" i="8"/>
  <c r="P165" i="8"/>
  <c r="P529" i="8"/>
  <c r="P534" i="8"/>
  <c r="P211" i="8"/>
  <c r="P159" i="8"/>
  <c r="P280" i="8"/>
  <c r="P123" i="8"/>
  <c r="P667" i="8"/>
  <c r="P328" i="8"/>
  <c r="P629" i="8"/>
  <c r="P816" i="8"/>
  <c r="P256" i="8"/>
  <c r="P744" i="8"/>
  <c r="P20" i="8"/>
  <c r="P345" i="8"/>
  <c r="P31" i="8"/>
  <c r="P660" i="8"/>
  <c r="P541" i="8"/>
  <c r="P279" i="8"/>
  <c r="P760" i="8"/>
  <c r="P872" i="8"/>
  <c r="P222" i="8"/>
  <c r="P612" i="8"/>
  <c r="P380" i="8"/>
  <c r="P212" i="8"/>
  <c r="P864" i="8"/>
  <c r="P36" i="8"/>
  <c r="P331" i="8"/>
  <c r="P790" i="8"/>
  <c r="P792" i="8"/>
  <c r="P907" i="8"/>
  <c r="P145" i="8"/>
  <c r="P268" i="8"/>
  <c r="P696" i="8"/>
  <c r="P467" i="8"/>
  <c r="P645" i="8"/>
  <c r="P526" i="8"/>
  <c r="P635" i="8"/>
  <c r="P749" i="8"/>
  <c r="P41" i="8"/>
  <c r="P324" i="8"/>
  <c r="P921" i="8"/>
  <c r="P100" i="8"/>
  <c r="P615" i="8"/>
  <c r="P140" i="8"/>
  <c r="P189" i="8"/>
  <c r="P796" i="8"/>
  <c r="P346" i="8"/>
  <c r="P433" i="8"/>
  <c r="P441" i="8"/>
  <c r="P92" i="8"/>
  <c r="P714" i="8"/>
  <c r="P239" i="8"/>
  <c r="P32" i="8"/>
  <c r="P838" i="8"/>
  <c r="P720" i="8"/>
  <c r="P14" i="8"/>
  <c r="P613" i="8"/>
  <c r="P531" i="8"/>
  <c r="P844" i="8"/>
  <c r="P503" i="8"/>
  <c r="P487" i="8"/>
  <c r="P738" i="8"/>
  <c r="P50" i="8"/>
  <c r="P47" i="8"/>
  <c r="P536" i="8"/>
  <c r="P82" i="8"/>
  <c r="P501" i="8"/>
  <c r="P606" i="8"/>
  <c r="P631" i="8"/>
  <c r="P11" i="8"/>
  <c r="P578" i="8"/>
  <c r="P127" i="8"/>
  <c r="P594" i="8"/>
  <c r="P658" i="8"/>
  <c r="P81" i="8"/>
  <c r="P183" i="8"/>
  <c r="P900" i="8"/>
  <c r="P233" i="8"/>
  <c r="P847" i="8"/>
  <c r="P99" i="8"/>
  <c r="P34" i="8"/>
  <c r="P491" i="8"/>
  <c r="P883" i="8"/>
  <c r="P446" i="8"/>
  <c r="P325" i="8"/>
  <c r="P960" i="8"/>
  <c r="P498" i="8"/>
  <c r="P33" i="8"/>
  <c r="P862" i="8"/>
  <c r="P947" i="8"/>
  <c r="P484" i="8"/>
  <c r="P886" i="8"/>
  <c r="P795" i="8"/>
  <c r="P525" i="8"/>
  <c r="P414" i="8"/>
  <c r="P357" i="8"/>
  <c r="P55" i="8"/>
  <c r="P919" i="8"/>
  <c r="P953" i="8"/>
  <c r="P727" i="8"/>
  <c r="P871" i="8"/>
  <c r="P845" i="8"/>
  <c r="P885" i="8"/>
  <c r="P496" i="8"/>
  <c r="P341" i="8"/>
  <c r="P870" i="8"/>
  <c r="P646" i="8"/>
  <c r="P30" i="8"/>
  <c r="P634" i="8"/>
  <c r="P788" i="8"/>
  <c r="P17" i="8"/>
  <c r="P863" i="8"/>
  <c r="P343" i="8"/>
  <c r="P642" i="8"/>
  <c r="P264" i="8"/>
  <c r="P293" i="8"/>
  <c r="P670" i="8"/>
  <c r="P672" i="8"/>
  <c r="P858" i="8"/>
  <c r="P959" i="8"/>
  <c r="P124" i="8"/>
  <c r="P499" i="8"/>
  <c r="P690" i="8"/>
  <c r="P908" i="8"/>
  <c r="P339" i="8"/>
  <c r="P342" i="8"/>
  <c r="P160" i="8"/>
  <c r="P374" i="8"/>
  <c r="P217" i="8"/>
  <c r="P899" i="8"/>
  <c r="P846" i="8"/>
  <c r="P13" i="8"/>
  <c r="P904" i="8"/>
  <c r="P420" i="8"/>
  <c r="P637" i="8"/>
  <c r="P505" i="8"/>
  <c r="P685" i="8"/>
  <c r="P522" i="8"/>
  <c r="P52" i="8"/>
  <c r="P857" i="8"/>
  <c r="P139" i="8"/>
  <c r="P743" i="8"/>
  <c r="P194" i="8"/>
  <c r="P614" i="8"/>
  <c r="P538" i="8"/>
  <c r="P42" i="8"/>
  <c r="P527" i="8"/>
  <c r="P791" i="8"/>
  <c r="P116" i="8"/>
  <c r="P839" i="8"/>
  <c r="P37" i="8"/>
  <c r="P697" i="8"/>
  <c r="P880" i="8"/>
  <c r="P105" i="8"/>
  <c r="P537" i="8"/>
  <c r="P500" i="8"/>
  <c r="P493" i="8"/>
  <c r="P641" i="8"/>
  <c r="P444" i="8"/>
  <c r="P553" i="8"/>
  <c r="P799" i="8"/>
  <c r="P800" i="8"/>
  <c r="P793" i="8"/>
  <c r="P126" i="8"/>
  <c r="P817" i="8"/>
  <c r="P60" i="8"/>
  <c r="P333" i="8"/>
  <c r="P61" i="8"/>
  <c r="P831" i="8"/>
  <c r="P665" i="8"/>
  <c r="P506" i="8"/>
  <c r="P210" i="8"/>
  <c r="P856" i="8"/>
  <c r="P122" i="8"/>
  <c r="P778" i="8"/>
  <c r="P539" i="8"/>
  <c r="P263" i="8"/>
  <c r="P257" i="8"/>
  <c r="P874" i="8"/>
  <c r="P674" i="8"/>
  <c r="P96" i="8"/>
  <c r="P356" i="8"/>
  <c r="P691" i="8"/>
  <c r="P227" i="8"/>
  <c r="P813" i="8"/>
  <c r="P56" i="8"/>
  <c r="P818" i="8"/>
  <c r="P559" i="8"/>
  <c r="P884" i="8"/>
  <c r="P494" i="8"/>
  <c r="P358" i="8"/>
  <c r="P902" i="8"/>
  <c r="P10" i="8"/>
  <c r="P171" i="8"/>
  <c r="P532" i="8"/>
  <c r="P737" i="8"/>
  <c r="P659" i="8"/>
  <c r="P27" i="8"/>
  <c r="P715" i="8"/>
  <c r="P530" i="8"/>
  <c r="P677" i="8"/>
  <c r="P489" i="8"/>
  <c r="P234" i="8"/>
  <c r="P492" i="8"/>
  <c r="P571" i="8"/>
  <c r="P149" i="8"/>
  <c r="P291" i="8"/>
  <c r="P262" i="8"/>
  <c r="P261" i="8"/>
  <c r="P329" i="8"/>
  <c r="P182" i="8"/>
  <c r="P363" i="8"/>
  <c r="P326" i="8"/>
  <c r="P86" i="8"/>
  <c r="P600" i="8"/>
  <c r="P684" i="8"/>
  <c r="P68" i="8"/>
  <c r="P632" i="8"/>
  <c r="U227" i="8" l="1"/>
  <c r="W227" i="8" s="1"/>
  <c r="U99" i="8"/>
  <c r="W99" i="8" s="1"/>
  <c r="U141" i="8"/>
  <c r="U11" i="8"/>
  <c r="W11" i="8" s="1"/>
  <c r="W217" i="8"/>
  <c r="V217" i="8"/>
  <c r="X217" i="8" s="1"/>
  <c r="W308" i="8"/>
  <c r="V308" i="8"/>
  <c r="X308" i="8" s="1"/>
  <c r="W165" i="8"/>
  <c r="V165" i="8"/>
  <c r="X165" i="8" s="1"/>
  <c r="W362" i="8"/>
  <c r="V362" i="8"/>
  <c r="X362" i="8" s="1"/>
  <c r="W396" i="8"/>
  <c r="V396" i="8"/>
  <c r="X396" i="8" s="1"/>
  <c r="W31" i="8"/>
  <c r="V31" i="8"/>
  <c r="X31" i="8" s="1"/>
  <c r="W222" i="8"/>
  <c r="V222" i="8"/>
  <c r="X222" i="8" s="1"/>
  <c r="W15" i="8"/>
  <c r="V15" i="8"/>
  <c r="X15" i="8" s="1"/>
  <c r="W39" i="8"/>
  <c r="V39" i="8"/>
  <c r="X39" i="8" s="1"/>
  <c r="W927" i="8"/>
  <c r="V927" i="8"/>
  <c r="X927" i="8" s="1"/>
  <c r="W41" i="8"/>
  <c r="V41" i="8"/>
  <c r="X41" i="8" s="1"/>
  <c r="W526" i="8"/>
  <c r="V526" i="8"/>
  <c r="X526" i="8" s="1"/>
  <c r="W10" i="8"/>
  <c r="V10" i="8"/>
  <c r="X10" i="8" s="1"/>
  <c r="W274" i="8"/>
  <c r="V274" i="8"/>
  <c r="X274" i="8" s="1"/>
  <c r="W380" i="8"/>
  <c r="V380" i="8"/>
  <c r="X380" i="8" s="1"/>
  <c r="W141" i="8"/>
  <c r="V141" i="8"/>
  <c r="X141" i="8" s="1"/>
  <c r="W326" i="8"/>
  <c r="V326" i="8"/>
  <c r="X326" i="8" s="1"/>
  <c r="W844" i="8"/>
  <c r="V844" i="8"/>
  <c r="X844" i="8" s="1"/>
  <c r="U614" i="8"/>
  <c r="U433" i="8"/>
  <c r="W433" i="8" s="1"/>
  <c r="U426" i="8"/>
  <c r="W426" i="8" s="1"/>
  <c r="U329" i="8"/>
  <c r="U328" i="8"/>
  <c r="U38" i="8"/>
  <c r="U13" i="8"/>
  <c r="U364" i="8"/>
  <c r="U290" i="8"/>
  <c r="U291" i="8"/>
  <c r="U234" i="8"/>
  <c r="U29" i="8"/>
  <c r="U256" i="8"/>
  <c r="U531" i="8"/>
  <c r="U327" i="8"/>
  <c r="U357" i="8"/>
  <c r="U139" i="8"/>
  <c r="U44" i="8"/>
  <c r="U402" i="8"/>
  <c r="U846" i="8"/>
  <c r="U233" i="8"/>
  <c r="U408" i="8"/>
  <c r="U368" i="8"/>
  <c r="W368" i="8" s="1"/>
  <c r="U335" i="8"/>
  <c r="U524" i="8"/>
  <c r="U194" i="8"/>
  <c r="U30" i="8"/>
  <c r="U34" i="8"/>
  <c r="U145" i="8"/>
  <c r="U159" i="8"/>
  <c r="U925" i="8"/>
  <c r="U533" i="8"/>
  <c r="U525" i="8"/>
  <c r="U257" i="8"/>
  <c r="U28" i="8"/>
  <c r="U43" i="8"/>
  <c r="U40" i="8"/>
  <c r="U36" i="8"/>
  <c r="U904" i="8"/>
  <c r="U148" i="8"/>
  <c r="U523" i="8"/>
  <c r="U336" i="8"/>
  <c r="U140" i="8"/>
  <c r="W140" i="8" s="1"/>
  <c r="U100" i="8"/>
  <c r="U324" i="8"/>
  <c r="U80" i="8"/>
  <c r="U35" i="8"/>
  <c r="U613" i="8"/>
  <c r="U363" i="8"/>
  <c r="U331" i="8"/>
  <c r="U166" i="8"/>
  <c r="U325" i="8"/>
  <c r="U189" i="8"/>
  <c r="U333" i="8"/>
  <c r="U32" i="8"/>
  <c r="U211" i="8"/>
  <c r="U522" i="8"/>
  <c r="W522" i="8" s="1"/>
  <c r="U332" i="8"/>
  <c r="U14" i="8"/>
  <c r="U118" i="8"/>
  <c r="W118" i="8" s="1"/>
  <c r="U183" i="8"/>
  <c r="U905" i="8"/>
  <c r="U279" i="8"/>
  <c r="U149" i="8"/>
  <c r="U81" i="8"/>
  <c r="W81" i="8" s="1"/>
  <c r="U850" i="8"/>
  <c r="U210" i="8"/>
  <c r="U228" i="8"/>
  <c r="U82" i="8"/>
  <c r="W82" i="8" s="1"/>
  <c r="U899" i="8"/>
  <c r="W899" i="8" s="1"/>
  <c r="U356" i="8"/>
  <c r="U845" i="8"/>
  <c r="U902" i="8"/>
  <c r="U375" i="8"/>
  <c r="U239" i="8"/>
  <c r="U615" i="8"/>
  <c r="U12" i="8"/>
  <c r="U42" i="8"/>
  <c r="U420" i="8"/>
  <c r="W420" i="8" s="1"/>
  <c r="U334" i="8"/>
  <c r="U26" i="8"/>
  <c r="U532" i="8"/>
  <c r="U33" i="8"/>
  <c r="U900" i="8"/>
  <c r="U374" i="8"/>
  <c r="U182" i="8"/>
  <c r="U273" i="8"/>
  <c r="U216" i="8"/>
  <c r="U117" i="8"/>
  <c r="W117" i="8" s="1"/>
  <c r="U160" i="8"/>
  <c r="U296" i="8"/>
  <c r="U188" i="8"/>
  <c r="U150" i="8"/>
  <c r="U147" i="8"/>
  <c r="U358" i="8"/>
  <c r="U926" i="8"/>
  <c r="U116" i="8"/>
  <c r="W116" i="8" s="1"/>
  <c r="U913" i="8"/>
  <c r="U27" i="8"/>
  <c r="W27" i="8" s="1"/>
  <c r="U37" i="8"/>
  <c r="U901" i="8"/>
  <c r="U847" i="8"/>
  <c r="V11" i="8" l="1"/>
  <c r="X11" i="8" s="1"/>
  <c r="W850" i="8"/>
  <c r="V850" i="8"/>
  <c r="X850" i="8" s="1"/>
  <c r="W336" i="8"/>
  <c r="V336" i="8"/>
  <c r="X336" i="8" s="1"/>
  <c r="W291" i="8"/>
  <c r="V291" i="8"/>
  <c r="X291" i="8" s="1"/>
  <c r="W216" i="8"/>
  <c r="V216" i="8"/>
  <c r="X216" i="8" s="1"/>
  <c r="W525" i="8"/>
  <c r="V525" i="8"/>
  <c r="X525" i="8" s="1"/>
  <c r="W613" i="8"/>
  <c r="V613" i="8"/>
  <c r="X613" i="8" s="1"/>
  <c r="W35" i="8"/>
  <c r="V35" i="8"/>
  <c r="X35" i="8" s="1"/>
  <c r="W38" i="8"/>
  <c r="V38" i="8"/>
  <c r="X38" i="8" s="1"/>
  <c r="W532" i="8"/>
  <c r="V532" i="8"/>
  <c r="X532" i="8" s="1"/>
  <c r="W331" i="8"/>
  <c r="V331" i="8"/>
  <c r="X331" i="8" s="1"/>
  <c r="W44" i="8"/>
  <c r="V44" i="8"/>
  <c r="X44" i="8" s="1"/>
  <c r="W902" i="8"/>
  <c r="V902" i="8"/>
  <c r="X902" i="8" s="1"/>
  <c r="W523" i="8"/>
  <c r="V523" i="8"/>
  <c r="X523" i="8" s="1"/>
  <c r="W290" i="8"/>
  <c r="V290" i="8"/>
  <c r="X290" i="8" s="1"/>
  <c r="W845" i="8"/>
  <c r="V845" i="8"/>
  <c r="X845" i="8" s="1"/>
  <c r="W533" i="8"/>
  <c r="V533" i="8"/>
  <c r="X533" i="8" s="1"/>
  <c r="W364" i="8"/>
  <c r="V364" i="8"/>
  <c r="X364" i="8" s="1"/>
  <c r="W32" i="8"/>
  <c r="V32" i="8"/>
  <c r="X32" i="8" s="1"/>
  <c r="W925" i="8"/>
  <c r="V925" i="8"/>
  <c r="X925" i="8" s="1"/>
  <c r="W13" i="8"/>
  <c r="V13" i="8"/>
  <c r="X13" i="8" s="1"/>
  <c r="W147" i="8"/>
  <c r="V147" i="8"/>
  <c r="X147" i="8" s="1"/>
  <c r="W42" i="8"/>
  <c r="V42" i="8"/>
  <c r="X42" i="8" s="1"/>
  <c r="W80" i="8"/>
  <c r="V80" i="8"/>
  <c r="X80" i="8" s="1"/>
  <c r="W531" i="8"/>
  <c r="V531" i="8"/>
  <c r="X531" i="8" s="1"/>
  <c r="W150" i="8"/>
  <c r="V150" i="8"/>
  <c r="X150" i="8" s="1"/>
  <c r="W374" i="8"/>
  <c r="V374" i="8"/>
  <c r="X374" i="8" s="1"/>
  <c r="W12" i="8"/>
  <c r="V12" i="8"/>
  <c r="X12" i="8" s="1"/>
  <c r="W183" i="8"/>
  <c r="V183" i="8"/>
  <c r="X183" i="8" s="1"/>
  <c r="W189" i="8"/>
  <c r="V189" i="8"/>
  <c r="X189" i="8" s="1"/>
  <c r="W324" i="8"/>
  <c r="V324" i="8"/>
  <c r="X324" i="8" s="1"/>
  <c r="W40" i="8"/>
  <c r="V40" i="8"/>
  <c r="X40" i="8" s="1"/>
  <c r="W145" i="8"/>
  <c r="V145" i="8"/>
  <c r="X145" i="8" s="1"/>
  <c r="W233" i="8"/>
  <c r="V233" i="8"/>
  <c r="X233" i="8" s="1"/>
  <c r="W256" i="8"/>
  <c r="V256" i="8"/>
  <c r="X256" i="8" s="1"/>
  <c r="W328" i="8"/>
  <c r="V328" i="8"/>
  <c r="X328" i="8" s="1"/>
  <c r="W913" i="8"/>
  <c r="V913" i="8"/>
  <c r="X913" i="8" s="1"/>
  <c r="W375" i="8"/>
  <c r="V375" i="8"/>
  <c r="X375" i="8" s="1"/>
  <c r="W194" i="8"/>
  <c r="V194" i="8"/>
  <c r="X194" i="8" s="1"/>
  <c r="W26" i="8"/>
  <c r="V26" i="8"/>
  <c r="X26" i="8" s="1"/>
  <c r="W363" i="8"/>
  <c r="V363" i="8"/>
  <c r="X363" i="8" s="1"/>
  <c r="W139" i="8"/>
  <c r="V139" i="8"/>
  <c r="X139" i="8" s="1"/>
  <c r="W926" i="8"/>
  <c r="V926" i="8"/>
  <c r="X926" i="8" s="1"/>
  <c r="W334" i="8"/>
  <c r="V334" i="8"/>
  <c r="X334" i="8" s="1"/>
  <c r="W211" i="8"/>
  <c r="V211" i="8"/>
  <c r="X211" i="8" s="1"/>
  <c r="W335" i="8"/>
  <c r="V335" i="8"/>
  <c r="X335" i="8" s="1"/>
  <c r="W358" i="8"/>
  <c r="V358" i="8"/>
  <c r="X358" i="8" s="1"/>
  <c r="W356" i="8"/>
  <c r="V356" i="8"/>
  <c r="X356" i="8" s="1"/>
  <c r="W333" i="8"/>
  <c r="V333" i="8"/>
  <c r="X333" i="8" s="1"/>
  <c r="W36" i="8"/>
  <c r="V36" i="8"/>
  <c r="X36" i="8" s="1"/>
  <c r="W408" i="8"/>
  <c r="V408" i="8"/>
  <c r="X408" i="8" s="1"/>
  <c r="W37" i="8"/>
  <c r="V37" i="8"/>
  <c r="X37" i="8" s="1"/>
  <c r="W188" i="8"/>
  <c r="V188" i="8"/>
  <c r="X188" i="8" s="1"/>
  <c r="W900" i="8"/>
  <c r="V900" i="8"/>
  <c r="X900" i="8" s="1"/>
  <c r="W615" i="8"/>
  <c r="V615" i="8"/>
  <c r="X615" i="8" s="1"/>
  <c r="W228" i="8"/>
  <c r="V228" i="8"/>
  <c r="X228" i="8" s="1"/>
  <c r="W325" i="8"/>
  <c r="V325" i="8"/>
  <c r="X325" i="8" s="1"/>
  <c r="W100" i="8"/>
  <c r="V100" i="8"/>
  <c r="X100" i="8" s="1"/>
  <c r="W43" i="8"/>
  <c r="V43" i="8"/>
  <c r="X43" i="8" s="1"/>
  <c r="W34" i="8"/>
  <c r="V34" i="8"/>
  <c r="X34" i="8" s="1"/>
  <c r="W846" i="8"/>
  <c r="V846" i="8"/>
  <c r="X846" i="8" s="1"/>
  <c r="W29" i="8"/>
  <c r="V29" i="8"/>
  <c r="X29" i="8" s="1"/>
  <c r="W329" i="8"/>
  <c r="V329" i="8"/>
  <c r="X329" i="8" s="1"/>
  <c r="W160" i="8"/>
  <c r="V160" i="8"/>
  <c r="X160" i="8" s="1"/>
  <c r="W332" i="8"/>
  <c r="V332" i="8"/>
  <c r="X332" i="8" s="1"/>
  <c r="W257" i="8"/>
  <c r="V257" i="8"/>
  <c r="X257" i="8" s="1"/>
  <c r="W524" i="8"/>
  <c r="V524" i="8"/>
  <c r="X524" i="8" s="1"/>
  <c r="W614" i="8"/>
  <c r="V614" i="8"/>
  <c r="X614" i="8" s="1"/>
  <c r="W149" i="8"/>
  <c r="V149" i="8"/>
  <c r="X149" i="8" s="1"/>
  <c r="W148" i="8"/>
  <c r="V148" i="8"/>
  <c r="X148" i="8" s="1"/>
  <c r="W357" i="8"/>
  <c r="V357" i="8"/>
  <c r="X357" i="8" s="1"/>
  <c r="W273" i="8"/>
  <c r="V273" i="8"/>
  <c r="X273" i="8" s="1"/>
  <c r="W279" i="8"/>
  <c r="V279" i="8"/>
  <c r="X279" i="8" s="1"/>
  <c r="W904" i="8"/>
  <c r="V904" i="8"/>
  <c r="X904" i="8" s="1"/>
  <c r="W327" i="8"/>
  <c r="V327" i="8"/>
  <c r="X327" i="8" s="1"/>
  <c r="W847" i="8"/>
  <c r="V847" i="8"/>
  <c r="X847" i="8" s="1"/>
  <c r="W182" i="8"/>
  <c r="V182" i="8"/>
  <c r="X182" i="8" s="1"/>
  <c r="W905" i="8"/>
  <c r="V905" i="8"/>
  <c r="X905" i="8" s="1"/>
  <c r="W159" i="8"/>
  <c r="V159" i="8"/>
  <c r="X159" i="8" s="1"/>
  <c r="W901" i="8"/>
  <c r="V901" i="8"/>
  <c r="X901" i="8" s="1"/>
  <c r="W296" i="8"/>
  <c r="V296" i="8"/>
  <c r="X296" i="8" s="1"/>
  <c r="W33" i="8"/>
  <c r="V33" i="8"/>
  <c r="X33" i="8" s="1"/>
  <c r="W239" i="8"/>
  <c r="V239" i="8"/>
  <c r="X239" i="8" s="1"/>
  <c r="W210" i="8"/>
  <c r="V210" i="8"/>
  <c r="X210" i="8" s="1"/>
  <c r="W14" i="8"/>
  <c r="V14" i="8"/>
  <c r="X14" i="8" s="1"/>
  <c r="W166" i="8"/>
  <c r="V166" i="8"/>
  <c r="X166" i="8" s="1"/>
  <c r="W28" i="8"/>
  <c r="V28" i="8"/>
  <c r="X28" i="8" s="1"/>
  <c r="W30" i="8"/>
  <c r="V30" i="8"/>
  <c r="X30" i="8" s="1"/>
  <c r="W402" i="8"/>
  <c r="V402" i="8"/>
  <c r="X402" i="8" s="1"/>
  <c r="W234" i="8"/>
  <c r="V234" i="8"/>
  <c r="X234" i="8" s="1"/>
  <c r="W16" i="8" l="1"/>
</calcChain>
</file>

<file path=xl/sharedStrings.xml><?xml version="1.0" encoding="utf-8"?>
<sst xmlns="http://schemas.openxmlformats.org/spreadsheetml/2006/main" count="2936" uniqueCount="1077">
  <si>
    <t>Extension Total :</t>
  </si>
  <si>
    <t>LIST</t>
  </si>
  <si>
    <t>NET</t>
  </si>
  <si>
    <t>ORDER</t>
  </si>
  <si>
    <t>JMF NUMBER</t>
  </si>
  <si>
    <t>SIZE</t>
  </si>
  <si>
    <t>EACH</t>
  </si>
  <si>
    <t>QUANTITY</t>
  </si>
  <si>
    <t>EXTENSION</t>
  </si>
  <si>
    <t xml:space="preserve"> </t>
  </si>
  <si>
    <t>WASHING MACHINE</t>
  </si>
  <si>
    <t>3/4"</t>
  </si>
  <si>
    <t>Enter Multiplier For Nets :</t>
  </si>
  <si>
    <t>CUSTOMER</t>
  </si>
  <si>
    <t>REF NUMBER</t>
  </si>
  <si>
    <t>LF5780108089802</t>
  </si>
  <si>
    <t>LF5780112129802</t>
  </si>
  <si>
    <t>LF5780116169802</t>
  </si>
  <si>
    <t>LF5780120209802</t>
  </si>
  <si>
    <t>LF5780124249802</t>
  </si>
  <si>
    <t>LF5780132329802</t>
  </si>
  <si>
    <t>FULL PORT BALL VALVE</t>
  </si>
  <si>
    <t>INNER</t>
  </si>
  <si>
    <t>MASTER</t>
  </si>
  <si>
    <t>PACK QUANTITY</t>
  </si>
  <si>
    <t>LF5781204049802</t>
  </si>
  <si>
    <t>LF5781206069802</t>
  </si>
  <si>
    <t>LF5781208089802</t>
  </si>
  <si>
    <t>LF5781212129802</t>
  </si>
  <si>
    <t>LF5781216169802</t>
  </si>
  <si>
    <t>LF5781220209802</t>
  </si>
  <si>
    <t>LF5781224249802</t>
  </si>
  <si>
    <t>LF5781232329802</t>
  </si>
  <si>
    <t>CPVC</t>
  </si>
  <si>
    <t>BALL VALVE</t>
  </si>
  <si>
    <t>GAS VALVE</t>
  </si>
  <si>
    <t>VACUUM BREAKER</t>
  </si>
  <si>
    <t>IN LINE CHECK</t>
  </si>
  <si>
    <t>SILLCOCK VALVE</t>
  </si>
  <si>
    <t>RELIEF VALVE</t>
  </si>
  <si>
    <t>HOSE BIBB VALVE</t>
  </si>
  <si>
    <t>BASIN FAUCET</t>
  </si>
  <si>
    <t>SHOWER FAUCET</t>
  </si>
  <si>
    <t>LF5780512129802</t>
  </si>
  <si>
    <t>LF5781608089802</t>
  </si>
  <si>
    <t>LF7480108089800</t>
  </si>
  <si>
    <t>LF7480112129800</t>
  </si>
  <si>
    <t>LF7480116169800</t>
  </si>
  <si>
    <t>LF7480908089802</t>
  </si>
  <si>
    <t>LF7480912129802</t>
  </si>
  <si>
    <t>LF7480916169802</t>
  </si>
  <si>
    <t>LF7481204049800</t>
  </si>
  <si>
    <t>LF7481206069800</t>
  </si>
  <si>
    <t>LF7481208089800</t>
  </si>
  <si>
    <t>LF8436908049802</t>
  </si>
  <si>
    <t>LF8437508089802</t>
  </si>
  <si>
    <t>LF8436908069802</t>
  </si>
  <si>
    <t>LF8437708089802</t>
  </si>
  <si>
    <t>LF8436908089802</t>
  </si>
  <si>
    <t>LF8436908109802</t>
  </si>
  <si>
    <t>LF8439808049802</t>
  </si>
  <si>
    <t>LF8440908089802</t>
  </si>
  <si>
    <t>LF8439808069802</t>
  </si>
  <si>
    <t>LF8440912129802</t>
  </si>
  <si>
    <t>LF8439808089802</t>
  </si>
  <si>
    <t>LF8440916169802</t>
  </si>
  <si>
    <t>LF8439808109802</t>
  </si>
  <si>
    <t>LF7481212129800</t>
  </si>
  <si>
    <t>LF7481216169800</t>
  </si>
  <si>
    <t>LF7481220209800</t>
  </si>
  <si>
    <t>LF7481224249800</t>
  </si>
  <si>
    <t>LF7481232329800</t>
  </si>
  <si>
    <t>LF7481806069802</t>
  </si>
  <si>
    <t>LF7481820209802</t>
  </si>
  <si>
    <t>LF7481824249802</t>
  </si>
  <si>
    <t>LF7783008069902</t>
  </si>
  <si>
    <t>LF7783308069902</t>
  </si>
  <si>
    <t>LF7791508089802</t>
  </si>
  <si>
    <t>LF7791512129802</t>
  </si>
  <si>
    <t>LF7791516169802</t>
  </si>
  <si>
    <t>LF7799108089800</t>
  </si>
  <si>
    <t>LF7799308049802</t>
  </si>
  <si>
    <t>LF7799308069802</t>
  </si>
  <si>
    <t>LF7799708069802</t>
  </si>
  <si>
    <t>LF7987608089802</t>
  </si>
  <si>
    <t>STOP VALVE</t>
  </si>
  <si>
    <t>LF7988508089802</t>
  </si>
  <si>
    <t>LF8085708129802</t>
  </si>
  <si>
    <t>LF8085712129802</t>
  </si>
  <si>
    <t>LF8086908089802</t>
  </si>
  <si>
    <t>LF8086912129802</t>
  </si>
  <si>
    <t>LF8086916169802</t>
  </si>
  <si>
    <t>LF8087508089802</t>
  </si>
  <si>
    <t>LF8087512129802</t>
  </si>
  <si>
    <t>LF8087516169802</t>
  </si>
  <si>
    <t>LF8087524249802</t>
  </si>
  <si>
    <t>LF8087712129802</t>
  </si>
  <si>
    <t>LF8088108129802</t>
  </si>
  <si>
    <t>LF8088308129802</t>
  </si>
  <si>
    <t>LF8088312129802</t>
  </si>
  <si>
    <t>LF8088908089802</t>
  </si>
  <si>
    <t>LF8088912129802</t>
  </si>
  <si>
    <t>LF8089108089802</t>
  </si>
  <si>
    <t>LF8089112129802</t>
  </si>
  <si>
    <t>LF8089308089802</t>
  </si>
  <si>
    <t>LF8089312129802</t>
  </si>
  <si>
    <t>LF8089408129802</t>
  </si>
  <si>
    <t>LF8089508089802</t>
  </si>
  <si>
    <t>LF8089512129802</t>
  </si>
  <si>
    <t>LF8097608089802</t>
  </si>
  <si>
    <t>LF8097612129802</t>
  </si>
  <si>
    <t>LF8097616169802</t>
  </si>
  <si>
    <t>LF8097620209802</t>
  </si>
  <si>
    <t>LF8097624249802</t>
  </si>
  <si>
    <t>LF8097632329802</t>
  </si>
  <si>
    <t>LF8189408129802</t>
  </si>
  <si>
    <t>LF8236308080802</t>
  </si>
  <si>
    <t>LF8236312121202</t>
  </si>
  <si>
    <t>LF8236610101002</t>
  </si>
  <si>
    <t>LF8236614140402</t>
  </si>
  <si>
    <t>LF8288412129802</t>
  </si>
  <si>
    <t>LF8385212129800</t>
  </si>
  <si>
    <t>LF8385216169800</t>
  </si>
  <si>
    <t>LF8450608069802</t>
  </si>
  <si>
    <t>LF8450708069802</t>
  </si>
  <si>
    <t>LF8451106069802</t>
  </si>
  <si>
    <t>LF8451108049802</t>
  </si>
  <si>
    <t>LF8451108069802</t>
  </si>
  <si>
    <t>LF8451308069802</t>
  </si>
  <si>
    <t>LF8451508069802</t>
  </si>
  <si>
    <t>LF8452106069802</t>
  </si>
  <si>
    <t>LF8452108049802</t>
  </si>
  <si>
    <t>LF8452108069802</t>
  </si>
  <si>
    <t>LF8452308049802</t>
  </si>
  <si>
    <t>LF8452308069802</t>
  </si>
  <si>
    <t>LF8452508069802</t>
  </si>
  <si>
    <t>LF8489708089802</t>
  </si>
  <si>
    <t>LF8489712129802</t>
  </si>
  <si>
    <t>LF8489716169802</t>
  </si>
  <si>
    <t>LF8489720209802</t>
  </si>
  <si>
    <t>LF8489724249802</t>
  </si>
  <si>
    <t>LF8489808089802</t>
  </si>
  <si>
    <t>LF8489812129802</t>
  </si>
  <si>
    <t>LF8489816169802</t>
  </si>
  <si>
    <t>LF8489820209802</t>
  </si>
  <si>
    <t>LF8489824249802</t>
  </si>
  <si>
    <t>LF8489832329802</t>
  </si>
  <si>
    <t>LF8490308989802</t>
  </si>
  <si>
    <t>750 SERIES</t>
  </si>
  <si>
    <t>800 SERIES</t>
  </si>
  <si>
    <t>ENDS</t>
  </si>
  <si>
    <t>1/2" X 1/2"</t>
  </si>
  <si>
    <t>SWEAT X SWEAT</t>
  </si>
  <si>
    <t>3/4" X 3/4"</t>
  </si>
  <si>
    <t>1" X 1"</t>
  </si>
  <si>
    <t>1-1/4" X 1-1/4"</t>
  </si>
  <si>
    <t>1-1/2" X 1-1/2"</t>
  </si>
  <si>
    <t>2" X 2"</t>
  </si>
  <si>
    <t>2-1/2" X 2-1/2"</t>
  </si>
  <si>
    <t>3" X 3"</t>
  </si>
  <si>
    <t>4" X 4"</t>
  </si>
  <si>
    <t>FIP X FIP</t>
  </si>
  <si>
    <t>1/4" X 1/4"</t>
  </si>
  <si>
    <t>3/8" X 3/8"</t>
  </si>
  <si>
    <t>STANDARD PORT BALL VALVE</t>
  </si>
  <si>
    <t>COMP X COMP</t>
  </si>
  <si>
    <t>PEX X PEX</t>
  </si>
  <si>
    <t>PEX X SWEAT</t>
  </si>
  <si>
    <t>PUSH X PUSH</t>
  </si>
  <si>
    <t>LF8087520209802</t>
  </si>
  <si>
    <t>LF8087532329802</t>
  </si>
  <si>
    <t>BOILER DRAIN VALVE</t>
  </si>
  <si>
    <t>FIP X MGH</t>
  </si>
  <si>
    <t>1/2" X 3/4"</t>
  </si>
  <si>
    <t>MIP / SWEAT X MGH</t>
  </si>
  <si>
    <t>NO STUFFING BOX</t>
  </si>
  <si>
    <t>1/4 TURN</t>
  </si>
  <si>
    <t>MIP X MGH</t>
  </si>
  <si>
    <t>NO KINK</t>
  </si>
  <si>
    <t>SOLID FLANGE</t>
  </si>
  <si>
    <t>1/4 TURN SOLID FLANGE</t>
  </si>
  <si>
    <t>SWEAT X MGH</t>
  </si>
  <si>
    <t>LAWN FAUCET VALVES</t>
  </si>
  <si>
    <t>SWEAT / MIP X MGH</t>
  </si>
  <si>
    <t>1/2" X 3/4" X 4"</t>
  </si>
  <si>
    <t>1/2" X 3/4" X 8"</t>
  </si>
  <si>
    <t>1/2" X 3/4" X 6"</t>
  </si>
  <si>
    <t>1/2" X 3/4" X 10"</t>
  </si>
  <si>
    <t>1/2" X 3/4" X 12"</t>
  </si>
  <si>
    <t>1/2" X 3/4" X 14"</t>
  </si>
  <si>
    <t>1/2" or 3/4" X 3/4" X 4"</t>
  </si>
  <si>
    <t>FIP or MIP X MGH</t>
  </si>
  <si>
    <t>1/2" or 3/4" X 3/4" X 6"</t>
  </si>
  <si>
    <t>1/2" or 3/4" X 3/4" X 8"</t>
  </si>
  <si>
    <t>1/2" or 3/4" X 3/4" X 10"</t>
  </si>
  <si>
    <t>1/2" or 3/4" X 3/4" X 12"</t>
  </si>
  <si>
    <t>1/2" or 3/4" X 3/4" X 14"</t>
  </si>
  <si>
    <t>PEX X MGH</t>
  </si>
  <si>
    <t>ANTI-SIPHON FROST PROOF FAUCET</t>
  </si>
  <si>
    <t>FROST PROOF FAUCET</t>
  </si>
  <si>
    <t>PUSH X MGH</t>
  </si>
  <si>
    <t>LF8489732329802</t>
  </si>
  <si>
    <t>MISCELLANEUS VALVES</t>
  </si>
  <si>
    <t>ANTI-SWEAT TOILET</t>
  </si>
  <si>
    <t>MIP X PLAIN</t>
  </si>
  <si>
    <t>1"</t>
  </si>
  <si>
    <t>DRUM &amp; BARREL</t>
  </si>
  <si>
    <t>FGH X MGH</t>
  </si>
  <si>
    <t>ADD-A-VALVE</t>
  </si>
  <si>
    <t>1/2" X 1/2" X 1/2"</t>
  </si>
  <si>
    <t>3/4" X 3/4" X 3/4"</t>
  </si>
  <si>
    <t>5/8" X 5/8" X 5/8"</t>
  </si>
  <si>
    <t>7/8" X 7/8" X 1/4"</t>
  </si>
  <si>
    <t>BRASS VALVES</t>
  </si>
  <si>
    <t>GATE VALVE</t>
  </si>
  <si>
    <t>STOP &amp; WASTE VALVE</t>
  </si>
  <si>
    <t>PLASTIC VALVES</t>
  </si>
  <si>
    <t>SLIP X SLIP</t>
  </si>
  <si>
    <t>UNION</t>
  </si>
  <si>
    <t>SLIP X MGH</t>
  </si>
  <si>
    <t>CELCON</t>
  </si>
  <si>
    <t>PVC</t>
  </si>
  <si>
    <t>SCH 40 PVC</t>
  </si>
  <si>
    <t>SCH 80 PVC</t>
  </si>
  <si>
    <t>CHECK VALVE</t>
  </si>
  <si>
    <t>GAS VALVES</t>
  </si>
  <si>
    <t>1/2" X 1/8"</t>
  </si>
  <si>
    <t>FIP X HOSE BARB</t>
  </si>
  <si>
    <t>3/8" X 1/2"</t>
  </si>
  <si>
    <t>15/16" X 3/4"</t>
  </si>
  <si>
    <t>FLARE X FIP</t>
  </si>
  <si>
    <t>W/ 1/8" TAP</t>
  </si>
  <si>
    <t>SQUARE TOP</t>
  </si>
  <si>
    <t>T HANDLE TOP</t>
  </si>
  <si>
    <t>ANGLE</t>
  </si>
  <si>
    <t>3/8" X 3/4"</t>
  </si>
  <si>
    <t>9/16" X 1/2"</t>
  </si>
  <si>
    <t>5/8" X 3/4"</t>
  </si>
  <si>
    <t>FLARE X FLARE</t>
  </si>
  <si>
    <t>5/8" X 5/8"</t>
  </si>
  <si>
    <t>FLARE X MIP</t>
  </si>
  <si>
    <t>ONE PIECE</t>
  </si>
  <si>
    <t>5/8" X 1/2"</t>
  </si>
  <si>
    <t>15/16" X 1/2"</t>
  </si>
  <si>
    <t>*CHROME</t>
  </si>
  <si>
    <t>*BRASS</t>
  </si>
  <si>
    <t>YELLOW HANDLE</t>
  </si>
  <si>
    <t>SUPPLY STOP VALVE</t>
  </si>
  <si>
    <t>1/2" X 3/8"</t>
  </si>
  <si>
    <t>1/2" X 1/4"</t>
  </si>
  <si>
    <t>FIP X COMP</t>
  </si>
  <si>
    <t>5/8" X 3/8"</t>
  </si>
  <si>
    <t>SWEAT X COMP</t>
  </si>
  <si>
    <t>5/8" X 1/4"</t>
  </si>
  <si>
    <t>1/2" X 5/8"</t>
  </si>
  <si>
    <t>GAS LOG VALVE</t>
  </si>
  <si>
    <t>INDEX:</t>
  </si>
  <si>
    <t>FULL PORT BALL VALVE - BRASS</t>
  </si>
  <si>
    <t>STANDARD PORT BALL VALVE - BRASS</t>
  </si>
  <si>
    <t>GATE VALVE - BRASS</t>
  </si>
  <si>
    <t>STOP VALVE - BRASS</t>
  </si>
  <si>
    <t>STOP &amp; WASTE VALVE - BRASS</t>
  </si>
  <si>
    <t>BOILER DRAIN VALVE - BRASS</t>
  </si>
  <si>
    <t>HOSE BIBB VALVE - BRASS</t>
  </si>
  <si>
    <t>SILLCOCK VALVE - BRASS</t>
  </si>
  <si>
    <t>FROST PROOF LAWN FAUCET</t>
  </si>
  <si>
    <t>BALL VALVE - PLASTIC</t>
  </si>
  <si>
    <t>STOP VALVE - PLASTIC</t>
  </si>
  <si>
    <t>STOP &amp; WASTE VALVE - PLASTIC</t>
  </si>
  <si>
    <t>BOILER DRAIN VALVE - PLASTIC</t>
  </si>
  <si>
    <t>HOSE BIBB VALVE - PLASTIC</t>
  </si>
  <si>
    <t>SILLCOCK VALVE - PLASTIC</t>
  </si>
  <si>
    <t>CHECK VALVE - PLASTIC</t>
  </si>
  <si>
    <t>UNION - PLASTIC</t>
  </si>
  <si>
    <t>GAS BALL VALVE</t>
  </si>
  <si>
    <t>go to: INDEX</t>
  </si>
  <si>
    <t>MIP  X MGH</t>
  </si>
  <si>
    <t>*LEVER HANDLE</t>
  </si>
  <si>
    <t>*W/ DRAIN</t>
  </si>
  <si>
    <t>*ANSI B1.20.7, ASSE 1011</t>
  </si>
  <si>
    <t>DUEL CHECK</t>
  </si>
  <si>
    <t>*150 WOG, ANSI B1.20.1, ANSI B1.20.7, ANSI B16.18</t>
  </si>
  <si>
    <t>*SELF CLOSING RELIEF VALVE, 150 &amp; 175 PSI</t>
  </si>
  <si>
    <t>*175 WOG, ANSI Z21-15, 2PSI/5PSI</t>
  </si>
  <si>
    <t>*COMPLETE UNIT W/ ZINC KEY, ANSI Z21-15, 2PSI/5PSI, BTU 182,000</t>
  </si>
  <si>
    <t>STRAIGHT</t>
  </si>
  <si>
    <t>1/4 TURN ANGLE</t>
  </si>
  <si>
    <t>1/4 TURN STRAIGHT</t>
  </si>
  <si>
    <t>*COMPLETE UNIT W/ ZINC KEY, ANSI Z21-15, 2PSI/5PSI, BTU 118,000</t>
  </si>
  <si>
    <t>*150 PSI @ 75°F, ASTM D2466</t>
  </si>
  <si>
    <t>*150 PSI @ 75°F, ANSI B1.20.1</t>
  </si>
  <si>
    <t>*100 PSI @ 180°F, ASTM 2846</t>
  </si>
  <si>
    <t>*125 WOG, ANSI B1.20.1, ANSI B1.20.7</t>
  </si>
  <si>
    <t>*200 WOG, ANSI B1.20.1, ANSI B1.20.7</t>
  </si>
  <si>
    <t>*PLAIN OUTLET, 150 WOG, ANSI B1.20.1</t>
  </si>
  <si>
    <t>*WITH LOCK HOLE, PLAIN OUTLET, 175 WOG, ANSI B1.20.1</t>
  </si>
  <si>
    <t>*150 WSP, 600 WOG</t>
  </si>
  <si>
    <t>*150 WSP, 400 WOG</t>
  </si>
  <si>
    <t>*125 PSI STEAM, 200 WOG, ANSI B1.20.1</t>
  </si>
  <si>
    <t>*125 WOG, ANSI B1.20.1</t>
  </si>
  <si>
    <t>*200 WOG, ANSI B1.20.1</t>
  </si>
  <si>
    <t>*150 WOG, ANSI B1.20.1, ANSI B1.20.7</t>
  </si>
  <si>
    <t>*200 PSI @ 73°F, ASTM 2466</t>
  </si>
  <si>
    <t>CHECK VALVE - BRASS</t>
  </si>
  <si>
    <t>MISCELLANEOUS VALVES</t>
  </si>
  <si>
    <t>SWING CHECK</t>
  </si>
  <si>
    <t>SQUARE VALVE</t>
  </si>
  <si>
    <t>COMP X COMP X COMP</t>
  </si>
  <si>
    <t>F SWEAT X F SWEAT X COMP</t>
  </si>
  <si>
    <t>1/2"</t>
  </si>
  <si>
    <t>MIP X FIP</t>
  </si>
  <si>
    <t>MIP</t>
  </si>
  <si>
    <t>3 3/8 CENTER</t>
  </si>
  <si>
    <t>TWO PIECE</t>
  </si>
  <si>
    <t>*2 Piece Lever Handle</t>
  </si>
  <si>
    <t>1/4 TURN STRAIGHT  -  PUSH</t>
  </si>
  <si>
    <t>1/4 TURN SINK/CLOSET - SWEAT</t>
  </si>
  <si>
    <t>1/4 TURN - STRAIGHT - CPVC</t>
  </si>
  <si>
    <t>1/4 TURN - ANGLE -  CPVC</t>
  </si>
  <si>
    <t>FULL TURN- STRAIGHT - PEX</t>
  </si>
  <si>
    <t>FULL TURN - ANGLE - PEX</t>
  </si>
  <si>
    <t>1/4 TURN STRAIGHT - PEX</t>
  </si>
  <si>
    <t>1/4 TURN - ANGLE -PEX</t>
  </si>
  <si>
    <t>1/4 TURN - ANGLE - PEX</t>
  </si>
  <si>
    <t>1/4 TURN ANGLE  - PUSH</t>
  </si>
  <si>
    <t>1/4 TURN - STRAIGHT</t>
  </si>
  <si>
    <t xml:space="preserve">1/4 TURN - ANGLE </t>
  </si>
  <si>
    <t xml:space="preserve">1/4 TURN </t>
  </si>
  <si>
    <t>*LEADED (traditional alloy)</t>
  </si>
  <si>
    <t>LEADED*traditional alloy</t>
  </si>
  <si>
    <t>12 Mo Usage</t>
  </si>
  <si>
    <t>Margin %</t>
  </si>
  <si>
    <t>Landed Cost</t>
  </si>
  <si>
    <t>This price is based on FOB and exchange rate 6.7. The exchange rate fluctuates by 0.3, this price will be unchanged.
Copper price will based on SMM(Shanghai Metals Market) cash price dated on place the order.</t>
    <phoneticPr fontId="5" type="noConversion"/>
  </si>
  <si>
    <t>Part No.</t>
    <phoneticPr fontId="5" type="noConversion"/>
  </si>
  <si>
    <t>Product Category</t>
  </si>
  <si>
    <t>42501-45000</t>
  </si>
  <si>
    <t>47501-50000</t>
  </si>
  <si>
    <t>50001-52500</t>
  </si>
  <si>
    <t>Brass Valves</t>
  </si>
  <si>
    <t>GE2765704049800</t>
  </si>
  <si>
    <t>LF5488504049800</t>
  </si>
  <si>
    <t>LF5488506069800</t>
  </si>
  <si>
    <t>LF5488704029800</t>
  </si>
  <si>
    <t>LF5488704049800</t>
  </si>
  <si>
    <t>LF5488706049800</t>
  </si>
  <si>
    <t>LF5513702029800</t>
  </si>
  <si>
    <t>LF5513704049800</t>
  </si>
  <si>
    <t>LF5580302029800</t>
  </si>
  <si>
    <t>LF5580304049800</t>
  </si>
  <si>
    <t>LF5588505059800</t>
  </si>
  <si>
    <t>Water Heater Specialty Items</t>
  </si>
  <si>
    <t>LF5010112129802</t>
  </si>
  <si>
    <t>Brass Ball Valves</t>
  </si>
  <si>
    <t>3/8"</t>
  </si>
  <si>
    <t>2"</t>
  </si>
  <si>
    <t>4"</t>
  </si>
  <si>
    <t>Gas Valves</t>
  </si>
  <si>
    <t>LF5780136369802</t>
  </si>
  <si>
    <t>LF5780138389802</t>
  </si>
  <si>
    <t>LF5780142429802</t>
  </si>
  <si>
    <t>LF5781238389802</t>
  </si>
  <si>
    <t>LF5781612129802</t>
  </si>
  <si>
    <t>LF5781616169802</t>
  </si>
  <si>
    <t>LF5780508089802</t>
  </si>
  <si>
    <t>LF5780516169802</t>
  </si>
  <si>
    <t>Faucet Valves</t>
  </si>
  <si>
    <t>1/2C OR 1/2MIP X 3/4MGH 6IN FROST PROOF</t>
  </si>
  <si>
    <t>1/2C OR 1/2MIP X 3/4 MGH 8IN FROST PROOF</t>
  </si>
  <si>
    <t>1/2C OR 1/2MIP X 3/4 MGH 12IN JMFI FP FA</t>
  </si>
  <si>
    <t>LF8086920209802</t>
  </si>
  <si>
    <t>LF8086924249802</t>
  </si>
  <si>
    <t>LF8086932329802</t>
  </si>
  <si>
    <t>Brass Stop Valves</t>
  </si>
  <si>
    <t>LF7987612129802</t>
  </si>
  <si>
    <t>LF8236308080402</t>
  </si>
  <si>
    <t>LF8451308049802</t>
  </si>
  <si>
    <t>Specialty Valves</t>
  </si>
  <si>
    <t>GE8184304989802</t>
  </si>
  <si>
    <t>GE8184704989800</t>
  </si>
  <si>
    <t>LF8184104989800</t>
  </si>
  <si>
    <t>LF7752608089900</t>
  </si>
  <si>
    <t>LF3013812120800</t>
  </si>
  <si>
    <t>Part Number</t>
  </si>
  <si>
    <t>Product Description</t>
  </si>
  <si>
    <t>CO</t>
  </si>
  <si>
    <t>FOB COST$</t>
  </si>
  <si>
    <t>Brass Cost
5001-5500 LME copper$</t>
    <phoneticPr fontId="5" type="noConversion"/>
  </si>
  <si>
    <t>Brass Cost
5,501-6,000</t>
    <phoneticPr fontId="5" type="noConversion"/>
  </si>
  <si>
    <r>
      <rPr>
        <sz val="12"/>
        <rFont val="Cambria"/>
        <family val="1"/>
      </rPr>
      <t>Brass Cost
6,001-6,500</t>
    </r>
  </si>
  <si>
    <r>
      <rPr>
        <sz val="12"/>
        <rFont val="Cambria"/>
        <family val="1"/>
      </rPr>
      <t>Brass Cost
6,501-7,000</t>
    </r>
  </si>
  <si>
    <r>
      <rPr>
        <sz val="12"/>
        <rFont val="Cambria"/>
        <family val="1"/>
      </rPr>
      <t>Brass Cost
7,001-7,500</t>
    </r>
  </si>
  <si>
    <r>
      <rPr>
        <sz val="12"/>
        <rFont val="Cambria"/>
        <family val="1"/>
      </rPr>
      <t>Brass Cost
7,501-8,000</t>
    </r>
  </si>
  <si>
    <t>1/2 CHROME PLATED BRASS STANDARD BASIN FAUCET LF</t>
  </si>
  <si>
    <t>Taiwan</t>
  </si>
  <si>
    <t>3/4 MIP X PLAIN OUTLET BRONZE DR FCT BC</t>
  </si>
  <si>
    <t>1 MIP X 1 FIP OUTLET DRUM &amp; BARREL FAUCET</t>
  </si>
  <si>
    <t>1/2" PEX X 3/4" MGH 12" FROST PROOF FAUCET VALVE</t>
  </si>
  <si>
    <t>1/2" PEX X 3/4" MGH 8" ANTI SIPHON FROST  PROOF</t>
  </si>
  <si>
    <t>1/2" PEX X 3/4" MGH 12" ANTI SIPHON FROS  PROOF</t>
  </si>
  <si>
    <t>1/2" C 1/2" MIP X 3/4" MGH 4" ANTI SIPH FAUCET BC</t>
  </si>
  <si>
    <t>1/2" C 1/2" MIP X 3/4" MGH 6" ANTI SIPH FAUCET BC</t>
  </si>
  <si>
    <t>1/2" C 1/2" MIP X 3/4" MGH 8" ANTI SIPH FAUCET BC</t>
  </si>
  <si>
    <t>1/2" C 1/2" MIP X 3/4" MGH 10" ANTI SIPH FAUCET BC</t>
  </si>
  <si>
    <t>1/2" C 1/2" MIP X 3/4" MGH 12" ANTI SIPH FAUCET BC</t>
  </si>
  <si>
    <t>1/2" FIP 3/4" MIP X 3/4 MGH 8" ANTI SLIPHON FROST PROOF FAUCET BC</t>
  </si>
  <si>
    <t>1/2" FIP 3/4" MIP X 3/4 MGH 12" ANTI SLIPHON FROST PROOF FAUCET BC</t>
  </si>
  <si>
    <t>1/2" FIP 3/4" MIP X 3/4 MGH 8" FROST PROOF FAUCET BC</t>
  </si>
  <si>
    <t>1/2" FIP 3/4" MIP X 3/4 MGH 12" FROST PROOF FAUCET BC</t>
  </si>
  <si>
    <t>1/2" PEX X 3/4" MGH 8" FROST PROOF FAUCET VALVE</t>
  </si>
  <si>
    <t>1/2" FIP 3/4" MIP X 3/4 MGH 6" FROST PROOF FAUCET BC</t>
  </si>
  <si>
    <t>1/2" PEX X 3/4" MGH 4"ANTI SIPHON FROST PROOF</t>
  </si>
  <si>
    <t>1/2" PEX X 3/4" MGH 4" FROST PROOF FAUCET VALVE</t>
  </si>
  <si>
    <t>1/2" PEX X 3/4" MGH 6" FROST PROOF FAUCET VALVE</t>
  </si>
  <si>
    <t>1/2 FIP 3/4 MIP X 3/4MGH 4" ANTI SIPH FAUCET BC</t>
  </si>
  <si>
    <t>1/2 FIP 3/4 MIP X 3/4 MGH 10IN ANTI S FP FAUCET</t>
  </si>
  <si>
    <t>REPAIR KIT FOR SILLCOCKS CAP &amp; BACKFLOW PREVENTER SOLD TOGETHER IN A BAG</t>
  </si>
  <si>
    <t>1/2 FIP 3/4 MIP X 3/4MGH 6" ANTI SIPH FAUCET BC</t>
  </si>
  <si>
    <t>1/2 FIP 3/4 MIP X 3/4MGH 14IN ANTI SIPH FAUCET</t>
  </si>
  <si>
    <t>LF8288412129802</t>
    <phoneticPr fontId="5" type="noConversion"/>
  </si>
  <si>
    <t>LF. HOSE BIBB VACUUM BREAKER UPC</t>
  </si>
  <si>
    <t>1/2" PEXx3/4" MGH 10" ANTI SIPHON FROST PROOF</t>
  </si>
  <si>
    <t>3 3/8 CENTER CHROME PLATED SHOWER FAUCET BC</t>
  </si>
  <si>
    <t>1/2 C X 3/4 MGH DUAL WASH MACHINE VALVE</t>
  </si>
  <si>
    <t>1/2C OR 1/2 MIP X 3/4 MGH 6IN FROST PROOF</t>
    <phoneticPr fontId="5" type="noConversion"/>
  </si>
  <si>
    <t>1/2 C OR 1/2 MIP X 3/4 MGH 10"</t>
    <phoneticPr fontId="5" type="noConversion"/>
  </si>
  <si>
    <t>Taiwan</t>
    <phoneticPr fontId="5" type="noConversion"/>
  </si>
  <si>
    <t>1/2C OR 1/2 MIP X 3/4 MGH 12IN JMFI FP FA</t>
    <phoneticPr fontId="5" type="noConversion"/>
  </si>
  <si>
    <t>1/2 FIP 3/4 MIP X 3/4 MGH 10IN FROST</t>
    <phoneticPr fontId="5" type="noConversion"/>
  </si>
  <si>
    <t>1/2" C OR 1/2" MIP X 3/4" MGH 4"</t>
  </si>
  <si>
    <t>1/2" C OR 1/2" MIP X 3/4" MGH 10"</t>
  </si>
  <si>
    <t>1/2 FIP 3/4 MIP X 3/4MGH 6IN FROST PROOF</t>
    <phoneticPr fontId="5" type="noConversion"/>
  </si>
  <si>
    <t>1/2 PUSH FIT X 3/4 MGH 12 AWN FAUCET W</t>
  </si>
  <si>
    <t xml:space="preserve">Description </t>
    <phoneticPr fontId="5" type="noConversion"/>
  </si>
  <si>
    <t>Country</t>
  </si>
  <si>
    <t>Prod Cat</t>
  </si>
  <si>
    <t>Category Name</t>
  </si>
  <si>
    <t>Current FOB Cost</t>
  </si>
  <si>
    <t>1/2 S X 1/2 S PVC SCH 40 BALL VALVE BARC</t>
  </si>
  <si>
    <t>China</t>
  </si>
  <si>
    <t>Plastic Ball Valves</t>
  </si>
  <si>
    <t>3/4 S X 3/4 S PVC SCH 40 BALL VALVE BARC</t>
  </si>
  <si>
    <t>1 S X 1 S PVC SCH 40 BALL VALVE BARCODED</t>
  </si>
  <si>
    <t>1 1/4 S X 1 1/4 S PVC SCH 40 BALL VALVE</t>
  </si>
  <si>
    <t>1 1/2 S X 1 1/2 S PVC SCH 40 BALL VALVE</t>
  </si>
  <si>
    <t>2 S X 2 S PVC SCH 40 BALL VALVE BARCODED</t>
  </si>
  <si>
    <t>2 1/2 S X 2 1/2 S PVC SCH 40 BALL VALVE</t>
  </si>
  <si>
    <t>3 S X 3 S PVC SCHED 40 BALL VALVE BC</t>
  </si>
  <si>
    <t>4 S X 4 S PVC SCHED 40 BALL VALVE BC</t>
  </si>
  <si>
    <t>1/2 FIP X 1/2 FIP PVC BALL VALVE BARCODE</t>
  </si>
  <si>
    <t>3/4 FIP X 3/4 FIP PVC BALL VALVE BARCODE</t>
  </si>
  <si>
    <t>1 FIP X 1 FIP PVC BALL VALVE BARCODED</t>
  </si>
  <si>
    <t>1 1/4 FIP X 1 1/4 FIP PVC BALL VALVE BAR</t>
  </si>
  <si>
    <t>1 1/2 FIP X 1 1/2 FIP PVC BALL VALVE BAR</t>
  </si>
  <si>
    <t>2 FIP X 2 FIP PVC BALL VALVE BARCODED</t>
  </si>
  <si>
    <t>2 1/2 FIP PVC BALL VALVE BARCODED</t>
  </si>
  <si>
    <t>4 FIP X 4 FIP PVC BALL VALVE BARCODED</t>
  </si>
  <si>
    <t>1/2 S X 1/2 S CPVC BALL VALVE BARCODED</t>
  </si>
  <si>
    <t>3/4 S X 3/4 S CPVC BALL VALVE BARCODED</t>
  </si>
  <si>
    <t>1/2 FIP X 1/2 FIP PVC CHECK VALVE BC</t>
  </si>
  <si>
    <t>Plastic Check Valves</t>
  </si>
  <si>
    <t>1 1/2 FIP X 1 1/2 FIP PVC CHECK VALVE BC</t>
  </si>
  <si>
    <t>2 FIP X 2 FIP PVC CHECK VALVE BARCODED</t>
  </si>
  <si>
    <t>1/2 COMP X 1/2 COMP PVC COUPLING BARCODE</t>
  </si>
  <si>
    <t>PVC Pressure</t>
  </si>
  <si>
    <t>3/4 COMP X 3/4 COMP PVC COUPLING BARCODE</t>
  </si>
  <si>
    <t>1 COMP X 1 COMP PVC COUPLING BARCODED</t>
  </si>
  <si>
    <t>1 1/4 COMP X 1 1/4 COMP PVC COUPLING BAR</t>
  </si>
  <si>
    <t>1 1/2 COMP X 1 1/2 COMP PVC COUPLING BAR</t>
  </si>
  <si>
    <t>2 COMP X 2 COMP PVC COUPLING BARCODED</t>
  </si>
  <si>
    <t>2 1/2 COMP X 2 1/2 COMP COUPLING BARCODE</t>
  </si>
  <si>
    <t>3 COMP X 3 COMP PVC COUPLING</t>
  </si>
  <si>
    <t>4 COMP X 4 COMP PVC COUPLING BARCODED</t>
  </si>
  <si>
    <t>3/4 FIP X 3/4 FIP SCH 80 PVC BALL VALVE BARCODED</t>
  </si>
  <si>
    <t>Shanghai</t>
  </si>
  <si>
    <t>1/2 S X 1/2 S CPVC STOP AND WASTE VALVE</t>
  </si>
  <si>
    <t>Plastic Stop Valves</t>
  </si>
  <si>
    <t>3/4 S X 3/4 S CPVC STOP AND WASTE VALVE</t>
  </si>
  <si>
    <t>1/2 MIP X 3/4 CELCON HOSE BIBB BARCODED</t>
  </si>
  <si>
    <t>Plastic Hose Bibb Valves</t>
  </si>
  <si>
    <t>3/4 MIP X 3/4 MGH CELCON HOSE BIBB</t>
  </si>
  <si>
    <t>1/2 MIP X 3/4 MGH CELCON BOILER DRAIN BARCODED</t>
  </si>
  <si>
    <t>Plastic Boiler Drain Valves</t>
  </si>
  <si>
    <t>3/4MIP X 3/4MGH CELCON BOILER DRAIN</t>
  </si>
  <si>
    <t>1/2 S X 1/2 S CPVC STOP VALVE BARCODED</t>
  </si>
  <si>
    <t>3/4 S X 3/4 S CPVC STOP VALVE BARCODED</t>
  </si>
  <si>
    <t>3/4 S X 3/4 S PVC STOP WASTE VALVE BARCODED</t>
  </si>
  <si>
    <t>1/2 S X 3/4 MGH CPVC BOILER DRAIN BARCODED</t>
  </si>
  <si>
    <t>3/4 S X 3/4 S SCH 80 PVC UNION BARCODED</t>
  </si>
  <si>
    <t>3/4 S X 3/4 S  PVC STOP VALVE BARCODED</t>
  </si>
  <si>
    <t>1 1/2 S X 1 1/2 S SCHEDULE 80 PVC BALL VALVE BARCODED</t>
  </si>
  <si>
    <t>2 FIP X 2 FIP SCH 80 PVC BALL VALVE BARCODED</t>
  </si>
  <si>
    <t>1 1/4 FIP X 1 1/4 FIP SCH 80 PVC UNION BC</t>
  </si>
  <si>
    <t>FOB + Duty</t>
  </si>
  <si>
    <t>LME (CU) Per POUND</t>
  </si>
  <si>
    <t>LME (CU) Per MT</t>
  </si>
  <si>
    <t>LME (ZN) Per POUND</t>
  </si>
  <si>
    <t>LME (ZN) Per MT</t>
  </si>
  <si>
    <t>Unit Wt</t>
  </si>
  <si>
    <t>Metal Price Based on Shanghai Metal Market Cost</t>
  </si>
  <si>
    <t>1-1/4“ FIP Standard Port Ball Valve</t>
    <phoneticPr fontId="6" type="noConversion"/>
  </si>
  <si>
    <t xml:space="preserve">3/4" </t>
    <phoneticPr fontId="6" type="noConversion"/>
  </si>
  <si>
    <t>LF8088112129802</t>
  </si>
  <si>
    <t>1/2" Hose Bibb NSF</t>
    <phoneticPr fontId="6" type="noConversion"/>
  </si>
  <si>
    <t>3/4" FIP Boiler Drain l/Stuffing Box</t>
    <phoneticPr fontId="6" type="noConversion"/>
  </si>
  <si>
    <t>LF8189412129802</t>
  </si>
  <si>
    <t>1/2" FIP Boiler Drain l/Stuffing Box</t>
    <phoneticPr fontId="6" type="noConversion"/>
  </si>
  <si>
    <t>3/4" MIP Boiler Drain</t>
    <phoneticPr fontId="6" type="noConversion"/>
  </si>
  <si>
    <t>LF8085712129802</t>
    <phoneticPr fontId="6" type="noConversion"/>
  </si>
  <si>
    <t>1"</t>
    <phoneticPr fontId="6" type="noConversion"/>
  </si>
  <si>
    <t>LF7481816169802</t>
    <phoneticPr fontId="6" type="noConversion"/>
  </si>
  <si>
    <t>3/4“ FIP Standard Port Ball Valve</t>
    <phoneticPr fontId="6" type="noConversion"/>
  </si>
  <si>
    <t>LF7481812129802</t>
  </si>
  <si>
    <t>1/2"Pex C Pex Ball Valve</t>
    <phoneticPr fontId="6" type="noConversion"/>
  </si>
  <si>
    <r>
      <t>L</t>
    </r>
    <r>
      <rPr>
        <sz val="10"/>
        <rFont val="Arial"/>
        <family val="2"/>
      </rPr>
      <t>F7799108089802</t>
    </r>
  </si>
  <si>
    <t>1/2"FIP x 1/2"FIP Gas Cock Yellow Handle</t>
    <phoneticPr fontId="6" type="noConversion"/>
  </si>
  <si>
    <t>3/4"MH x 3/4MH x 1/2"FIP Adapter LF</t>
    <phoneticPr fontId="6" type="noConversion"/>
  </si>
  <si>
    <t>1/2"Pex x Pex 1/4 Turn Straight Stop Valve Lead free</t>
    <phoneticPr fontId="6" type="noConversion"/>
  </si>
  <si>
    <t>1/4" Saddle Valve Self Tap</t>
    <phoneticPr fontId="6" type="noConversion"/>
  </si>
  <si>
    <t>LF8184704989800</t>
    <phoneticPr fontId="6" type="noConversion"/>
  </si>
  <si>
    <t>1/4" Saddle Valve Drill Style</t>
    <phoneticPr fontId="6" type="noConversion"/>
  </si>
  <si>
    <t>1/4" Saddle Valve Self Piercing Nickel</t>
    <phoneticPr fontId="6" type="noConversion"/>
  </si>
  <si>
    <t>GE8183904989802</t>
    <phoneticPr fontId="6" type="noConversion"/>
  </si>
  <si>
    <t>1/4" Saddle Valve Regular Nickel</t>
    <phoneticPr fontId="6" type="noConversion"/>
  </si>
  <si>
    <t xml:space="preserve">2" </t>
    <phoneticPr fontId="6" type="noConversion"/>
  </si>
  <si>
    <t>1-1/2"</t>
    <phoneticPr fontId="6" type="noConversion"/>
  </si>
  <si>
    <t>LF8489824249802</t>
    <phoneticPr fontId="6" type="noConversion"/>
  </si>
  <si>
    <t>1-1/4"</t>
    <phoneticPr fontId="6" type="noConversion"/>
  </si>
  <si>
    <t>1" FIP Swing Check Valve</t>
    <phoneticPr fontId="6" type="noConversion"/>
  </si>
  <si>
    <t>LF8489816169802</t>
    <phoneticPr fontId="6" type="noConversion"/>
  </si>
  <si>
    <t>3/4"</t>
    <phoneticPr fontId="6" type="noConversion"/>
  </si>
  <si>
    <t>1/2" FIP Swing Check Valve</t>
    <phoneticPr fontId="6" type="noConversion"/>
  </si>
  <si>
    <t>2"</t>
    <phoneticPr fontId="6" type="noConversion"/>
  </si>
  <si>
    <t>1-1/4" C Swing Check Valve</t>
    <phoneticPr fontId="6" type="noConversion"/>
  </si>
  <si>
    <t>3/4" C Swing Check Valve LF</t>
    <phoneticPr fontId="6" type="noConversion"/>
  </si>
  <si>
    <t>1/2" C Swing Check Valve NSF</t>
    <phoneticPr fontId="6" type="noConversion"/>
  </si>
  <si>
    <t>1/2" FIP x 3/8" Comp 1/4 Turn Stop Valve Straight</t>
    <phoneticPr fontId="6" type="noConversion"/>
  </si>
  <si>
    <t>LF8451108069802</t>
    <phoneticPr fontId="6" type="noConversion"/>
  </si>
  <si>
    <t>1/2" FIP x 1/4" Comp 1/4 Turn Stop Valve Straight</t>
    <phoneticPr fontId="6" type="noConversion"/>
  </si>
  <si>
    <t>3/8"FIP X 3/8"OD Comp Straight</t>
    <phoneticPr fontId="6" type="noConversion"/>
  </si>
  <si>
    <t>5/8" Comp x 3/8" Comp Straight</t>
    <phoneticPr fontId="6" type="noConversion"/>
  </si>
  <si>
    <t>5/8" Comp x 1/4" Comp Straight</t>
    <phoneticPr fontId="6" type="noConversion"/>
  </si>
  <si>
    <t>1/2" C x 3/8" Comp 1/4 Turn Stop Valve Straight</t>
    <phoneticPr fontId="6" type="noConversion"/>
  </si>
  <si>
    <t>1/2"(5/8OD)CPVC X 3/8"OD 1/4 Turn Straight Stop</t>
    <phoneticPr fontId="6" type="noConversion"/>
  </si>
  <si>
    <t>1/2”C X 3/8"OD 1/4 Turn  Angle</t>
    <phoneticPr fontId="6" type="noConversion"/>
  </si>
  <si>
    <t>1/2"FIP X 3/8"OD 1/4 Turn Angle</t>
    <phoneticPr fontId="6" type="noConversion"/>
  </si>
  <si>
    <t>LF8452108069802</t>
    <phoneticPr fontId="6" type="noConversion"/>
  </si>
  <si>
    <t>1/2" FIP x 1/4" Comp 1/4 Turn Stop Valve Angle</t>
    <phoneticPr fontId="6" type="noConversion"/>
  </si>
  <si>
    <t>3/8" FIP x 3/8" Comp  Angle</t>
    <phoneticPr fontId="6" type="noConversion"/>
  </si>
  <si>
    <t>LF8452106069802</t>
    <phoneticPr fontId="6" type="noConversion"/>
  </si>
  <si>
    <t>5/8" Comp x 3/8" Comp Angle</t>
    <phoneticPr fontId="6" type="noConversion"/>
  </si>
  <si>
    <t>5/8" Comp x 1/4" Comp Angle</t>
    <phoneticPr fontId="6" type="noConversion"/>
  </si>
  <si>
    <t xml:space="preserve">1/2"(5/8OD)CPVC X 3/8"OD 1/4 Turn Angle </t>
    <phoneticPr fontId="6" type="noConversion"/>
  </si>
  <si>
    <t>LF8450708069802</t>
    <phoneticPr fontId="6" type="noConversion"/>
  </si>
  <si>
    <t>1/2" PEX x 1/4" OD Angle 1/4 Turn</t>
    <phoneticPr fontId="6" type="noConversion"/>
  </si>
  <si>
    <t>LF7799308049802</t>
    <phoneticPr fontId="6" type="noConversion"/>
  </si>
  <si>
    <t>1/2" PEX x 3/8" OD Stright 1/4 Turn Oval Hanle</t>
    <phoneticPr fontId="6" type="noConversion"/>
  </si>
  <si>
    <t>LF7799708069802</t>
    <phoneticPr fontId="6" type="noConversion"/>
  </si>
  <si>
    <t>1/2" PEX x 3/8" OD Angle 1/4 Turn</t>
    <phoneticPr fontId="6" type="noConversion"/>
  </si>
  <si>
    <t>1/2" PEX x 3/8" OD Angle CP Stop Multi-Turn</t>
    <phoneticPr fontId="6" type="noConversion"/>
  </si>
  <si>
    <t>LF7783308069902</t>
    <phoneticPr fontId="6" type="noConversion"/>
  </si>
  <si>
    <t>1/2"PEX X 3/8"OD Straight Multi-Turn Stop Valve</t>
    <phoneticPr fontId="6" type="noConversion"/>
  </si>
  <si>
    <t>LF7783008069902</t>
    <phoneticPr fontId="6" type="noConversion"/>
  </si>
  <si>
    <t>7/8"OD X 7/8"OD X 1/4"OD</t>
    <phoneticPr fontId="6" type="noConversion"/>
  </si>
  <si>
    <t>LF8236614140402</t>
    <phoneticPr fontId="6" type="noConversion"/>
  </si>
  <si>
    <t>5/8"OD X 5/8"OD X 1/4"OD</t>
    <phoneticPr fontId="6" type="noConversion"/>
  </si>
  <si>
    <t>LF8236610101002</t>
    <phoneticPr fontId="6" type="noConversion"/>
  </si>
  <si>
    <t>3/4"C X 3/4"C X 1/4"OD</t>
    <phoneticPr fontId="6" type="noConversion"/>
  </si>
  <si>
    <t>1/2"C X 1/2"C X 1/4"OD EZ Add Comp Tee</t>
    <phoneticPr fontId="6" type="noConversion"/>
  </si>
  <si>
    <t>1/2" FIP Stop</t>
    <phoneticPr fontId="6" type="noConversion"/>
  </si>
  <si>
    <t>LF8089508089802</t>
    <phoneticPr fontId="6" type="noConversion"/>
  </si>
  <si>
    <r>
      <t>1/2" MIP (1/</t>
    </r>
    <r>
      <rPr>
        <sz val="10"/>
        <rFont val="Arial"/>
        <family val="2"/>
      </rPr>
      <t>2</t>
    </r>
    <r>
      <rPr>
        <sz val="10"/>
        <rFont val="Arial"/>
        <family val="2"/>
      </rPr>
      <t>" C) Boiler Drain l/Stuffing Box</t>
    </r>
  </si>
  <si>
    <t>1/2" C Stop</t>
    <phoneticPr fontId="6" type="noConversion"/>
  </si>
  <si>
    <t>LF8089308089802</t>
    <phoneticPr fontId="6" type="noConversion"/>
  </si>
  <si>
    <t>3/4" Comp Stop Valve</t>
    <phoneticPr fontId="6" type="noConversion"/>
  </si>
  <si>
    <t>LF7988512129802</t>
    <phoneticPr fontId="6" type="noConversion"/>
  </si>
  <si>
    <t>3/4" Comp Stop &amp; Waste</t>
    <phoneticPr fontId="6" type="noConversion"/>
  </si>
  <si>
    <t>1/2" Comp Stop &amp; Waste</t>
    <phoneticPr fontId="6" type="noConversion"/>
  </si>
  <si>
    <t>LF7987608089802</t>
    <phoneticPr fontId="6" type="noConversion"/>
  </si>
  <si>
    <r>
      <t>1</t>
    </r>
    <r>
      <rPr>
        <sz val="10"/>
        <rFont val="Arial"/>
        <family val="2"/>
      </rPr>
      <t xml:space="preserve">" FIP </t>
    </r>
  </si>
  <si>
    <t>LF8089116169802</t>
  </si>
  <si>
    <t xml:space="preserve">3/4" FIP </t>
    <phoneticPr fontId="6" type="noConversion"/>
  </si>
  <si>
    <t>1/2" FIP Stop &amp; Waste</t>
    <phoneticPr fontId="6" type="noConversion"/>
  </si>
  <si>
    <t>LF8089108089802</t>
    <phoneticPr fontId="6" type="noConversion"/>
  </si>
  <si>
    <t>3/4" C Stop &amp; Waste</t>
    <phoneticPr fontId="6" type="noConversion"/>
  </si>
  <si>
    <t>LF8088912129802</t>
    <phoneticPr fontId="6" type="noConversion"/>
  </si>
  <si>
    <t>1/2" C Stop &amp; Waste</t>
    <phoneticPr fontId="6" type="noConversion"/>
  </si>
  <si>
    <t>1/2"FIP X 3/4“MGH 1/4Turn Flange Sillcock</t>
    <phoneticPr fontId="6" type="noConversion"/>
  </si>
  <si>
    <t xml:space="preserve">3/4 FIP X 3/4 MGH 1/4 </t>
    <phoneticPr fontId="6" type="noConversion"/>
  </si>
  <si>
    <t>1/2 FIP X 3/4 MGH 1/4 Turn Boiler Drain Red Handle</t>
    <phoneticPr fontId="6" type="noConversion"/>
  </si>
  <si>
    <t xml:space="preserve">3/4 MIP X 3/4 MGH </t>
    <phoneticPr fontId="6" type="noConversion"/>
  </si>
  <si>
    <t>1/2 MIP X 3/4 MGH 1/4 Turn Boiler Drain Red Handle</t>
    <phoneticPr fontId="6" type="noConversion"/>
  </si>
  <si>
    <t>1/2" MIP (1/2" C) Boiler Drain l/Stuffing Box</t>
    <phoneticPr fontId="6" type="noConversion"/>
  </si>
  <si>
    <t>1/2" FIP Sillcock</t>
    <phoneticPr fontId="6" type="noConversion"/>
  </si>
  <si>
    <t>1/2" C Sillcock</t>
    <phoneticPr fontId="6" type="noConversion"/>
  </si>
  <si>
    <t xml:space="preserve">1/2" MIP (1/2" C) </t>
    <phoneticPr fontId="6" type="noConversion"/>
  </si>
  <si>
    <t>1/2" FIP NK Hose Bibb NSF</t>
    <phoneticPr fontId="6" type="noConversion"/>
  </si>
  <si>
    <t>1/2" IPS Gate Valve NSF 518 Style</t>
    <phoneticPr fontId="6" type="noConversion"/>
  </si>
  <si>
    <t>LF8087508089802</t>
    <phoneticPr fontId="6" type="noConversion"/>
  </si>
  <si>
    <t xml:space="preserve">1-1/2" </t>
    <phoneticPr fontId="6" type="noConversion"/>
  </si>
  <si>
    <t xml:space="preserve">3/4"  </t>
    <phoneticPr fontId="6" type="noConversion"/>
  </si>
  <si>
    <t>1/2" C Gate Valve NSF 518 Style</t>
    <phoneticPr fontId="6" type="noConversion"/>
  </si>
  <si>
    <t>4"</t>
    <phoneticPr fontId="6" type="noConversion"/>
  </si>
  <si>
    <r>
      <t>3"</t>
    </r>
    <r>
      <rPr>
        <sz val="10"/>
        <rFont val="Arial"/>
        <family val="2"/>
      </rPr>
      <t xml:space="preserve"> Heavy Duty Gate Valve Leaded</t>
    </r>
  </si>
  <si>
    <t>3/4" x 12"</t>
    <phoneticPr fontId="6" type="noConversion"/>
  </si>
  <si>
    <t>3/4" x 10"</t>
    <phoneticPr fontId="6" type="noConversion"/>
  </si>
  <si>
    <t>3/4" MIP (1/2" FIP) x 8"</t>
    <phoneticPr fontId="6" type="noConversion"/>
  </si>
  <si>
    <t>1/2" x 12"</t>
    <phoneticPr fontId="6" type="noConversion"/>
  </si>
  <si>
    <t>1/2" x 10"</t>
    <phoneticPr fontId="6" type="noConversion"/>
  </si>
  <si>
    <t>1/2" x 8"</t>
    <phoneticPr fontId="6" type="noConversion"/>
  </si>
  <si>
    <t>1/2" x 6"</t>
    <phoneticPr fontId="6" type="noConversion"/>
  </si>
  <si>
    <t>1/2" MIP (1/2" C) x 4" Frost Free Sillcock</t>
    <phoneticPr fontId="6" type="noConversion"/>
  </si>
  <si>
    <t>1/2" MIP (1/2" C) Boiler Drain</t>
    <phoneticPr fontId="6" type="noConversion"/>
  </si>
  <si>
    <t>1/2" FIP Boiler Drain NSF</t>
    <phoneticPr fontId="6" type="noConversion"/>
  </si>
  <si>
    <t>1" PEX Ball Valve</t>
    <phoneticPr fontId="6" type="noConversion"/>
  </si>
  <si>
    <t>LF7791516169800</t>
  </si>
  <si>
    <t>3/4" PEX Ball Valve</t>
    <phoneticPr fontId="6" type="noConversion"/>
  </si>
  <si>
    <t>1/2" PEX Ball Valve</t>
    <phoneticPr fontId="6" type="noConversion"/>
  </si>
  <si>
    <t>LF7791508089800</t>
  </si>
  <si>
    <t>1/2" CC Ball Valve w/Drain w/Packing Nut</t>
    <phoneticPr fontId="6" type="noConversion"/>
  </si>
  <si>
    <t>1/2" FIP Ball Valve w/Drain W/packing Nut</t>
    <phoneticPr fontId="6" type="noConversion"/>
  </si>
  <si>
    <t>LF5781608089802</t>
    <phoneticPr fontId="6" type="noConversion"/>
  </si>
  <si>
    <t>1/2" Comp Ball Valve</t>
    <phoneticPr fontId="6" type="noConversion"/>
  </si>
  <si>
    <t>LF7480908089802</t>
    <phoneticPr fontId="6" type="noConversion"/>
  </si>
  <si>
    <t>3"</t>
    <phoneticPr fontId="6" type="noConversion"/>
  </si>
  <si>
    <t xml:space="preserve">1/2" </t>
    <phoneticPr fontId="6" type="noConversion"/>
  </si>
  <si>
    <t>3/8"</t>
    <phoneticPr fontId="6" type="noConversion"/>
  </si>
  <si>
    <t>1/4" IPS Full Port Ball Valve CSA 600wog</t>
    <phoneticPr fontId="6" type="noConversion"/>
  </si>
  <si>
    <t xml:space="preserve">4" </t>
    <phoneticPr fontId="6" type="noConversion"/>
  </si>
  <si>
    <t xml:space="preserve">3" </t>
    <phoneticPr fontId="6" type="noConversion"/>
  </si>
  <si>
    <t xml:space="preserve">2-1/2" </t>
    <phoneticPr fontId="6" type="noConversion"/>
  </si>
  <si>
    <t>1/2" C Full Port Ball Valve NSF 600wog</t>
    <phoneticPr fontId="6" type="noConversion"/>
  </si>
  <si>
    <t>5/8" Flare (15/16 THD) x 3/4" FIP</t>
    <phoneticPr fontId="6" type="noConversion"/>
  </si>
  <si>
    <t>5/8" Flare (15/16 THD) x 1/2" FIP</t>
    <phoneticPr fontId="6" type="noConversion"/>
  </si>
  <si>
    <t>1/2" Flare x 3/4" FIP</t>
    <phoneticPr fontId="6" type="noConversion"/>
  </si>
  <si>
    <t>1/2" Flare x 1/2" FIP</t>
    <phoneticPr fontId="6" type="noConversion"/>
  </si>
  <si>
    <t xml:space="preserve">3/8" Flare x 1/2" FIP </t>
    <phoneticPr fontId="6" type="noConversion"/>
  </si>
  <si>
    <t>3/8" Flare x 3/8" FIP</t>
    <phoneticPr fontId="6" type="noConversion"/>
  </si>
  <si>
    <t>1" FIP x 1" FIP</t>
    <phoneticPr fontId="6" type="noConversion"/>
  </si>
  <si>
    <t xml:space="preserve">3/4" FIP x 3/4" FIP </t>
    <phoneticPr fontId="6" type="noConversion"/>
  </si>
  <si>
    <t xml:space="preserve">1/2" FIP x 1/2" FIP </t>
    <phoneticPr fontId="6" type="noConversion"/>
  </si>
  <si>
    <t xml:space="preserve">3/8" FIP x 3/8" FIP </t>
    <phoneticPr fontId="6" type="noConversion"/>
  </si>
  <si>
    <t>5/8" Flare x 5/8" Flare</t>
    <phoneticPr fontId="6" type="noConversion"/>
  </si>
  <si>
    <t xml:space="preserve">1/2" Flare x 1/2" Flare </t>
    <phoneticPr fontId="6" type="noConversion"/>
  </si>
  <si>
    <t xml:space="preserve">3/8" Flare x 3/8" Flare </t>
    <phoneticPr fontId="6" type="noConversion"/>
  </si>
  <si>
    <t>1/2" Flare x 1/2" MIP</t>
    <phoneticPr fontId="6" type="noConversion"/>
  </si>
  <si>
    <t>3/8" Flare x 1/2" MIP CSA UL Gas Cock</t>
    <phoneticPr fontId="6" type="noConversion"/>
  </si>
  <si>
    <t>3" NSF only</t>
    <phoneticPr fontId="6" type="noConversion"/>
  </si>
  <si>
    <t>2-1/2" NSF only</t>
    <phoneticPr fontId="6" type="noConversion"/>
  </si>
  <si>
    <t>1/2" Full Port IPS CSA Ball Valve</t>
    <phoneticPr fontId="6" type="noConversion"/>
  </si>
  <si>
    <t>3/4" MIP x C Dielectric Union</t>
    <phoneticPr fontId="6" type="noConversion"/>
  </si>
  <si>
    <t>LF5010532329802</t>
    <phoneticPr fontId="6" type="noConversion"/>
  </si>
  <si>
    <t>LF5010524249802</t>
    <phoneticPr fontId="6" type="noConversion"/>
  </si>
  <si>
    <t>LF5010520209802</t>
    <phoneticPr fontId="6" type="noConversion"/>
  </si>
  <si>
    <t>LF5010516169802</t>
    <phoneticPr fontId="6" type="noConversion"/>
  </si>
  <si>
    <t>LF5010512129802</t>
    <phoneticPr fontId="6" type="noConversion"/>
  </si>
  <si>
    <t>3/4" FIP x 1/2"C Dielectric Union</t>
    <phoneticPr fontId="6" type="noConversion"/>
  </si>
  <si>
    <t>LF5010508129802</t>
  </si>
  <si>
    <t>1/2" FIP x C Dielectric Union</t>
    <phoneticPr fontId="6" type="noConversion"/>
  </si>
  <si>
    <t>LF5010508089802</t>
    <phoneticPr fontId="6" type="noConversion"/>
  </si>
  <si>
    <t>3/8 COMP X 1/4 MIP STRAIGHT NEEDLE VLV LF</t>
    <phoneticPr fontId="6" type="noConversion"/>
  </si>
  <si>
    <t>LF5588706049800</t>
    <phoneticPr fontId="6" type="noConversion"/>
  </si>
  <si>
    <t>1/4 COMP X 1/4 MIP STRAIGHT NEEDLE VLV LF</t>
    <phoneticPr fontId="6" type="noConversion"/>
  </si>
  <si>
    <t>LF5588704049800</t>
    <phoneticPr fontId="6" type="noConversion"/>
  </si>
  <si>
    <t>1/4 COMP X 1/8 MIP STRAIGHT NEEDLE VLV LF</t>
    <phoneticPr fontId="6" type="noConversion"/>
  </si>
  <si>
    <t>LF5588704029800</t>
    <phoneticPr fontId="6" type="noConversion"/>
  </si>
  <si>
    <t>5/16 COMP X 5/16 COMP STRAIGHT NEEDLE VLV LF</t>
    <phoneticPr fontId="6" type="noConversion"/>
  </si>
  <si>
    <t>1/4 FIP X 1/4 FIP STRAIGHT NEEDLE VLV LF</t>
    <phoneticPr fontId="6" type="noConversion"/>
  </si>
  <si>
    <t>1/8 FIP X 1/8 FIP STRAIGHT NEEDLE VLV LF</t>
    <phoneticPr fontId="6" type="noConversion"/>
  </si>
  <si>
    <t>1/4 FIP X 1/4 MIP STRGHT NEEDLE VALVE LEAD FREE</t>
    <phoneticPr fontId="6" type="noConversion"/>
  </si>
  <si>
    <t>LF5580004049800</t>
    <phoneticPr fontId="6" type="noConversion"/>
  </si>
  <si>
    <t>1/8 FIP X 1/8 MIP STRGHT NEEDLE VALVE LEAD FREE</t>
    <phoneticPr fontId="6" type="noConversion"/>
  </si>
  <si>
    <t>LF5580002029800</t>
    <phoneticPr fontId="6" type="noConversion"/>
  </si>
  <si>
    <t>3/8 FL X 3/8 FL STRAIGHT NEEDLE VALVE LF</t>
    <phoneticPr fontId="6" type="noConversion"/>
  </si>
  <si>
    <t>LF5579506069800</t>
    <phoneticPr fontId="6" type="noConversion"/>
  </si>
  <si>
    <t>1/4 FL X 1/4 FL STRAIGHT NEEDLE VALVE LF</t>
    <phoneticPr fontId="6" type="noConversion"/>
  </si>
  <si>
    <t>LF5579504049800</t>
    <phoneticPr fontId="6" type="noConversion"/>
  </si>
  <si>
    <t>1/4 MIP X 1/4 MIP STRAIGHT NEEDLE VALVE LF</t>
    <phoneticPr fontId="6" type="noConversion"/>
  </si>
  <si>
    <t>1/8 MIP X 1/8 MIP STRAIGHT NEEDLE VALVE LF</t>
    <phoneticPr fontId="6" type="noConversion"/>
  </si>
  <si>
    <t>3/8 COMP X 1/4 MIP ANGLE NEEDLE VALVE LF</t>
    <phoneticPr fontId="6" type="noConversion"/>
  </si>
  <si>
    <t>1/4 COMP X 1/4 MIP ANGLE NEEDLE VALVE LF</t>
    <phoneticPr fontId="6" type="noConversion"/>
  </si>
  <si>
    <t>1/4 COMP X 1/8 MIP ANGLE NEEDLE VALVE LF</t>
    <phoneticPr fontId="6" type="noConversion"/>
  </si>
  <si>
    <t>3/8 COMP X 3/8 COMP STRAIGHT NEEDLE VLV LF</t>
    <phoneticPr fontId="6" type="noConversion"/>
  </si>
  <si>
    <t>1/4 COMP X 1/4 COMP STRAIGHT NEEDLE VLV LF</t>
    <phoneticPr fontId="6" type="noConversion"/>
  </si>
  <si>
    <t xml:space="preserve">1/4Flare x 1/8MIP Angle Needel Valve </t>
    <phoneticPr fontId="6" type="noConversion"/>
  </si>
  <si>
    <t>LF5408304029800</t>
  </si>
  <si>
    <t xml:space="preserve">1/4" Comp x 1/4" Comp </t>
    <phoneticPr fontId="6" type="noConversion"/>
  </si>
  <si>
    <r>
      <t>3</t>
    </r>
    <r>
      <rPr>
        <sz val="10"/>
        <rFont val="Arial"/>
        <family val="2"/>
      </rPr>
      <t>/</t>
    </r>
    <r>
      <rPr>
        <sz val="10"/>
        <rFont val="Arial"/>
        <family val="2"/>
      </rPr>
      <t>8</t>
    </r>
    <r>
      <rPr>
        <sz val="10"/>
        <rFont val="Arial"/>
        <family val="2"/>
      </rPr>
      <t>"MIP Drain Cock External seat</t>
    </r>
  </si>
  <si>
    <t>1/4"MIP Drain Cock External seat</t>
    <phoneticPr fontId="6" type="noConversion"/>
  </si>
  <si>
    <t xml:space="preserve">1/8 MIP DRAIN COCK EXTERNAL SEAT </t>
    <phoneticPr fontId="6" type="noConversion"/>
  </si>
  <si>
    <t>3/8 TUBE X 1/4 MIP ANGLE DRAIN COCK</t>
    <phoneticPr fontId="6" type="noConversion"/>
  </si>
  <si>
    <t>40001-42500</t>
  </si>
  <si>
    <t>45001-47500</t>
  </si>
  <si>
    <t>52501-55000</t>
    <phoneticPr fontId="6" type="noConversion"/>
  </si>
  <si>
    <t>55001-57500</t>
    <phoneticPr fontId="6" type="noConversion"/>
  </si>
  <si>
    <t>57501-60000</t>
    <phoneticPr fontId="6" type="noConversion"/>
  </si>
  <si>
    <t>60001-62500</t>
    <phoneticPr fontId="6" type="noConversion"/>
  </si>
  <si>
    <t>62501-65000</t>
    <phoneticPr fontId="6" type="noConversion"/>
  </si>
  <si>
    <t>65001-67500</t>
    <phoneticPr fontId="6" type="noConversion"/>
  </si>
  <si>
    <t>67501-70000</t>
    <phoneticPr fontId="6" type="noConversion"/>
  </si>
  <si>
    <t>Product Category</t>
    <phoneticPr fontId="6" type="noConversion"/>
  </si>
  <si>
    <t>JMF Description</t>
    <phoneticPr fontId="6" type="noConversion"/>
  </si>
  <si>
    <t>Desc</t>
    <phoneticPr fontId="6" type="noConversion"/>
  </si>
  <si>
    <t>Item No.</t>
    <phoneticPr fontId="6" type="noConversion"/>
  </si>
  <si>
    <t>TO JMF  is based on FOB and exchange rate 6.3. The exchange rate fluctuates by 0.2, this price will be unchanged.
Copper price will based on SMM(Shanghai Metals Market) cash price dated on place the order.</t>
    <phoneticPr fontId="6" type="noConversion"/>
  </si>
  <si>
    <t>This price is based on FOB and exchange rate 6.7. The exchange rate fluctuates by 0.3, this price will be unchanged.
Copper price will based on SMM(Shanghai Metals Market) cash price dated on place the order.</t>
    <phoneticPr fontId="4" type="noConversion"/>
  </si>
  <si>
    <t>TO JMF  is based on FOB and exchange rate 6.3. The exchange rate fluctuates by 0.2, this price will be unchanged.</t>
    <phoneticPr fontId="4" type="noConversion"/>
  </si>
  <si>
    <t>Part No.</t>
    <phoneticPr fontId="4" type="noConversion"/>
  </si>
  <si>
    <t xml:space="preserve">Description </t>
    <phoneticPr fontId="4" type="noConversion"/>
  </si>
  <si>
    <t>2020 to JMF</t>
    <phoneticPr fontId="4" type="noConversion"/>
  </si>
  <si>
    <t>2021 to JMF</t>
    <phoneticPr fontId="4" type="noConversion"/>
  </si>
  <si>
    <t>still waiting</t>
    <phoneticPr fontId="4" type="noConversion"/>
  </si>
  <si>
    <t>70000-72500</t>
  </si>
  <si>
    <t>Giacomini P/N</t>
  </si>
  <si>
    <t>JMF P/N</t>
  </si>
  <si>
    <t>Description</t>
  </si>
  <si>
    <t>Model</t>
  </si>
  <si>
    <t>Size</t>
  </si>
  <si>
    <t>GZ651Y003</t>
  </si>
  <si>
    <t>1/2 PEX BALL VALVE T-HANDLE</t>
  </si>
  <si>
    <t>GZ651</t>
  </si>
  <si>
    <t>1/2" PEX</t>
  </si>
  <si>
    <t>GZ651Y004</t>
  </si>
  <si>
    <t>3/4 PEX BALL VALVE T-HANDLE</t>
  </si>
  <si>
    <t>3/4" PEX</t>
  </si>
  <si>
    <t>GZ651Y005</t>
  </si>
  <si>
    <t>1" PEX BALL VALVE T-HANDLE</t>
  </si>
  <si>
    <t>1"  PEX</t>
  </si>
  <si>
    <t>GZ654Y003</t>
  </si>
  <si>
    <t>1/2SW-PEX BALL VALVE</t>
  </si>
  <si>
    <t>GZ654</t>
  </si>
  <si>
    <t>1/2" PEX-1/2"T</t>
  </si>
  <si>
    <t>GZ654Y004</t>
  </si>
  <si>
    <t>3/4SW-PEX BALL VALVE</t>
  </si>
  <si>
    <t>3/4" PEX-3/4"T</t>
  </si>
  <si>
    <t>P22FY001</t>
  </si>
  <si>
    <t>3/8-1/2 T-HANDLE - GAS BALL VALVE</t>
  </si>
  <si>
    <t>P22F</t>
  </si>
  <si>
    <t>3/8" -1/2"</t>
  </si>
  <si>
    <t>P22FY003</t>
  </si>
  <si>
    <t>3/4 T-HANDLE - GAS BALL VALVE</t>
  </si>
  <si>
    <t>P22LY001</t>
  </si>
  <si>
    <t>3/8-1/2 LEVER HANDLE - GAS BALL VALVE</t>
  </si>
  <si>
    <t>P22L</t>
  </si>
  <si>
    <t>P22LY003</t>
  </si>
  <si>
    <t>3/4 LEVER HANDLE - GAS BALL VALVE</t>
  </si>
  <si>
    <t>P22QY001</t>
  </si>
  <si>
    <t>3/8-1/2 SQUARE TOP - GAS BALL VALVE</t>
  </si>
  <si>
    <t>P22Q</t>
  </si>
  <si>
    <t>P22QY002</t>
  </si>
  <si>
    <t>3/4 SQUARE TOP - GAS BALL VALVE</t>
  </si>
  <si>
    <t>P22QY003</t>
  </si>
  <si>
    <t>1" SQUARE TOP - GAS BALL VALVE</t>
  </si>
  <si>
    <t>P31FRY002</t>
  </si>
  <si>
    <t>3/8-1/2 T-HANDLE RED - BALL VALVES</t>
  </si>
  <si>
    <t>P31FR</t>
  </si>
  <si>
    <t>P31FRY003</t>
  </si>
  <si>
    <t>3/4-5/4 T-HANDLE RED - BALL VALVES</t>
  </si>
  <si>
    <t>3/4'-1'-11/4</t>
  </si>
  <si>
    <t>P31LRY001</t>
  </si>
  <si>
    <t>1/4 LEVER HANDLE RED - BALL VALVES</t>
  </si>
  <si>
    <t>P31LR</t>
  </si>
  <si>
    <t>1/4"</t>
  </si>
  <si>
    <t>P31LRY002</t>
  </si>
  <si>
    <t>3/8-1/2 LEVER HANDLE RED - BALL VALVES</t>
  </si>
  <si>
    <t>P31LRY003</t>
  </si>
  <si>
    <t>3/4-5/4 LEVER HANDLE RED - BALL VALVES</t>
  </si>
  <si>
    <t>P31LRY004</t>
  </si>
  <si>
    <t>1-1/2"-2" LEVER HANDLE RED - BALL VALVES</t>
  </si>
  <si>
    <t>1" 1/2-2"</t>
  </si>
  <si>
    <t>P31LRY005</t>
  </si>
  <si>
    <t>2-1/2"-3" LEVER HANDLE RED - BALL VALVES</t>
  </si>
  <si>
    <t>2" 1/2-3"</t>
  </si>
  <si>
    <t>P31LRY006</t>
  </si>
  <si>
    <t>4" LEVER HANDLE RED - BALL VALVES</t>
  </si>
  <si>
    <t>P79X002</t>
  </si>
  <si>
    <t>ESCUTCHEON / LOG LIGHTER VALVES  POLISH.</t>
  </si>
  <si>
    <t>P79</t>
  </si>
  <si>
    <t>P79Y001</t>
  </si>
  <si>
    <t>ESCUTCHEON / LOG LIGHTER VALVES  SANDBLA</t>
  </si>
  <si>
    <t>P79Y002</t>
  </si>
  <si>
    <t>R250UY010</t>
  </si>
  <si>
    <t>3" NPT STAND.BAL-VALV.</t>
  </si>
  <si>
    <t>R250D</t>
  </si>
  <si>
    <t>3"</t>
  </si>
  <si>
    <t>R254CY004</t>
  </si>
  <si>
    <t>BALL VALVE NPTF X SOLDER END 3/4NPTF.XTR</t>
  </si>
  <si>
    <t>R254FC</t>
  </si>
  <si>
    <t>3/4"  F.XTR</t>
  </si>
  <si>
    <t>R254CY014</t>
  </si>
  <si>
    <t>BALL VALVE NPM X SOLDER END 3/4NPTM X TR</t>
  </si>
  <si>
    <t>R254MC</t>
  </si>
  <si>
    <t>3/4"  MXTR</t>
  </si>
  <si>
    <t>R254UY001</t>
  </si>
  <si>
    <t>MXF BALL VALVE T-HANDLE 1/4"NPT  GLL</t>
  </si>
  <si>
    <t>R254D</t>
  </si>
  <si>
    <t>R254UY004</t>
  </si>
  <si>
    <t>MXF BALL VALVE T-HANDLE 3/4"NPT  GLL</t>
  </si>
  <si>
    <t>R601JY004</t>
  </si>
  <si>
    <t>GAS BALL VALVE A.G.A. NPT 1/2NPT FF JF</t>
  </si>
  <si>
    <t>R601/5</t>
  </si>
  <si>
    <t>1/2"  FF</t>
  </si>
  <si>
    <t>R601JY011</t>
  </si>
  <si>
    <t>GAS BALL VALVE A.G.A. NPT 3/4NPT FF JF</t>
  </si>
  <si>
    <t>R601JY012</t>
  </si>
  <si>
    <t>GAS BALL VALVE A.G.A. NPT 1" NPT FF JF</t>
  </si>
  <si>
    <t>R601UY002</t>
  </si>
  <si>
    <t>3/8"NPT MF GAS BALVALV</t>
  </si>
  <si>
    <t>R601-5</t>
  </si>
  <si>
    <t>3/8"  MF</t>
  </si>
  <si>
    <t>R602JY001</t>
  </si>
  <si>
    <t>AGA BALL VALVE NPT THREAD 3/8NPT FF JF</t>
  </si>
  <si>
    <t>R602/5</t>
  </si>
  <si>
    <t>3/8"  FF</t>
  </si>
  <si>
    <t>R602JY003</t>
  </si>
  <si>
    <t>AGA BALL VALVE NPT THREAD 3/8FLXFL  JF</t>
  </si>
  <si>
    <t>3/8"  FLXFL</t>
  </si>
  <si>
    <t>R602JY004</t>
  </si>
  <si>
    <t>AGA BALL VALVE NPT THREAD 1/2NPT FF JF</t>
  </si>
  <si>
    <t>R602JY005</t>
  </si>
  <si>
    <t>AGA BALL VALVE NPT THREAD 1/2FX1/8M JF</t>
  </si>
  <si>
    <t>1/2" FX1/8" M</t>
  </si>
  <si>
    <t>R602JY006</t>
  </si>
  <si>
    <t>AGA BALL VALVE NPT THREAD 1/2FX3/8FLJF</t>
  </si>
  <si>
    <t>1/2" FX3/8" FL</t>
  </si>
  <si>
    <t>R602JY007</t>
  </si>
  <si>
    <t>AGA BALL VALVE NPT THREAD 1/2-9/16X24J</t>
  </si>
  <si>
    <t>1/2" -9/16X24J</t>
  </si>
  <si>
    <t>R602JY009</t>
  </si>
  <si>
    <t>AGA BALL VALVE NPT THREAD 1/2FX1/2FLJF</t>
  </si>
  <si>
    <t>1/2" FX1/2" FL</t>
  </si>
  <si>
    <t>R602JY020</t>
  </si>
  <si>
    <t>AGA BALL VALVE NPT THREAD 3/4NPT FF JF</t>
  </si>
  <si>
    <t>R602JY030</t>
  </si>
  <si>
    <t>AGA BALL VALVE NPT THREAD 1"   NPT  JF</t>
  </si>
  <si>
    <t>R602-5</t>
  </si>
  <si>
    <t>R602JY031</t>
  </si>
  <si>
    <t>AGA BALL VALVE NPT THREAD 1"1/4NPT  JF</t>
  </si>
  <si>
    <t>1" 1/4</t>
  </si>
  <si>
    <t>R602JY032</t>
  </si>
  <si>
    <t>AGA BALL VALVE NPT THRAED 1"1/2NPT  JF</t>
  </si>
  <si>
    <t>1" 1/2</t>
  </si>
  <si>
    <t>R602JY033</t>
  </si>
  <si>
    <t>AGA BALL VALVE NPT THREAD 2"   NPT  JF</t>
  </si>
  <si>
    <t>R602JY051</t>
  </si>
  <si>
    <t>AGA ANG.BALL VALVE F.NPTXFL 1/2FX3/8FLJF</t>
  </si>
  <si>
    <t>R602/A</t>
  </si>
  <si>
    <t>R602SY072</t>
  </si>
  <si>
    <t>GAS BALL VALVE WITH SIDE TAP 1/2"NPT JF</t>
  </si>
  <si>
    <t>R602S</t>
  </si>
  <si>
    <t>R602SY075</t>
  </si>
  <si>
    <t>GAS BALL VALVE WITH SIDE TAP 3/4"NPT JF</t>
  </si>
  <si>
    <t>R602UY008</t>
  </si>
  <si>
    <t>BALL COCK M/F LEVER</t>
  </si>
  <si>
    <t>R602-U</t>
  </si>
  <si>
    <t>1/2"NPT-M x3/8</t>
  </si>
  <si>
    <t>R602UY010</t>
  </si>
  <si>
    <t>BALL COCK F/F LEVER</t>
  </si>
  <si>
    <t>1/2"FL(3/4"UNF</t>
  </si>
  <si>
    <t>R602UY011</t>
  </si>
  <si>
    <t>1/2"NPT-M x1/2</t>
  </si>
  <si>
    <t>R602UY014</t>
  </si>
  <si>
    <t>AGA BALL VALVE NPT THREAD 5/8(7/8)FL</t>
  </si>
  <si>
    <t>5/8(7/8)FL</t>
  </si>
  <si>
    <t>R602UY022</t>
  </si>
  <si>
    <t>AGA BALL VALVE NPT THREAD 3/4F X 3/8FL</t>
  </si>
  <si>
    <t>3/4" FX3/8" FL</t>
  </si>
  <si>
    <t>R602UY023</t>
  </si>
  <si>
    <t>3/4"NPT-F x1/2</t>
  </si>
  <si>
    <t>R602UY025</t>
  </si>
  <si>
    <t>3/4"NPT-F x5/8</t>
  </si>
  <si>
    <t>R606MX014</t>
  </si>
  <si>
    <t>1/2 NPT LOG LIGHTER VALVE CHROME STRAIGH</t>
  </si>
  <si>
    <t>R606M</t>
  </si>
  <si>
    <t>R606MY003</t>
  </si>
  <si>
    <t>1/2 LOG LIGHTER VALVE BRASS STRAIGHT</t>
  </si>
  <si>
    <t>1/2"  GL-SB</t>
  </si>
  <si>
    <t>R606MY014</t>
  </si>
  <si>
    <t>1/2 NPT LOG LIGHTER VALVE POL. BRASS STR</t>
  </si>
  <si>
    <t>R606MY033</t>
  </si>
  <si>
    <t xml:space="preserve"> LOG LIGHTER VALVE BODY ONLY STRAIGHT</t>
  </si>
  <si>
    <t>S/CORPO IMB.</t>
  </si>
  <si>
    <t>R607MX014</t>
  </si>
  <si>
    <t>1/2 LOG LIGHTER VALVE CHROMED ANGLE JMF</t>
  </si>
  <si>
    <t>R607M</t>
  </si>
  <si>
    <t>R607MY003</t>
  </si>
  <si>
    <t>1/2 LOG LIGHTER VALVE BRASS ANGLE</t>
  </si>
  <si>
    <t>R607MY033</t>
  </si>
  <si>
    <t xml:space="preserve"> LOG LIGHTER VALVE BODY ONLY ANGLE</t>
  </si>
  <si>
    <t>R619JY103</t>
  </si>
  <si>
    <t>1/2 NPTxGHT BALL VALVE HOSE BIBB</t>
  </si>
  <si>
    <t>R619-5</t>
  </si>
  <si>
    <t>1/2" NPT X GHT</t>
  </si>
  <si>
    <t>R619UY104</t>
  </si>
  <si>
    <t>RUBINETTO SFERA 3/4 NPT X GHT</t>
  </si>
  <si>
    <t>R619/1</t>
  </si>
  <si>
    <t>3/4" NPT X GHT</t>
  </si>
  <si>
    <t>R620JY003</t>
  </si>
  <si>
    <t>1/2 NPT  BIB COCK T-HANDLE JMF</t>
  </si>
  <si>
    <t>R620/5</t>
  </si>
  <si>
    <t>R620JY004</t>
  </si>
  <si>
    <t>3/4 NPT BIB COCK T-HANDLE JMF</t>
  </si>
  <si>
    <t>R621UY003</t>
  </si>
  <si>
    <t>BIB COCK NPT LEVER HANDLE 1/2"NPT GLL.</t>
  </si>
  <si>
    <t>R621-5</t>
  </si>
  <si>
    <t>R621UY004</t>
  </si>
  <si>
    <t>BIB COCK NPT LEVER HANDLE 3/4"NPT GLL.</t>
  </si>
  <si>
    <t>R623UY203</t>
  </si>
  <si>
    <t>DUAL CHECK BACK FLOW PREVENT.1/2"NPT LOW</t>
  </si>
  <si>
    <t>R623</t>
  </si>
  <si>
    <t>1/2"(S/PB9)</t>
  </si>
  <si>
    <t>R623UY204</t>
  </si>
  <si>
    <t>DUAL CHECK BACK FLOW PREVENT.3/4"NPT LOW</t>
  </si>
  <si>
    <t>3/4"(S/PB9)</t>
  </si>
  <si>
    <t>R623UY205</t>
  </si>
  <si>
    <t>DUAL CHECK BACK FLOW PREVENT.1"NPT LOW L</t>
  </si>
  <si>
    <t>1"(S/PB9)</t>
  </si>
  <si>
    <t>R634X013</t>
  </si>
  <si>
    <t>1/2" 1/4TURN LOG LIGHTER ANGLE CHR.</t>
  </si>
  <si>
    <t>R634</t>
  </si>
  <si>
    <t>1/2"NPT-F</t>
  </si>
  <si>
    <t>R661UY009</t>
  </si>
  <si>
    <t>VALV.SF.1/2F X 1/2FL GL   LEVA</t>
  </si>
  <si>
    <t>R661</t>
  </si>
  <si>
    <t>1/2" F-1/2" FL</t>
  </si>
  <si>
    <t>R747Y001</t>
  </si>
  <si>
    <t>3/8-1/2 LOCKING DEVICE</t>
  </si>
  <si>
    <t>R747</t>
  </si>
  <si>
    <t>R747Y002</t>
  </si>
  <si>
    <t>3/4"-1-1/4" LOCKING DEVICE</t>
  </si>
  <si>
    <t>3/4"-1"-11/4</t>
  </si>
  <si>
    <t>R747Y003</t>
  </si>
  <si>
    <t>1-1/2"-2" LOCKING DEVICE</t>
  </si>
  <si>
    <t>R748Y001</t>
  </si>
  <si>
    <t>3/8-1/2 MEMORY STOP FOR BALL VALVES</t>
  </si>
  <si>
    <t>R748</t>
  </si>
  <si>
    <t>R749TY101</t>
  </si>
  <si>
    <t>3/8"-1/2" STEM EXTENSION</t>
  </si>
  <si>
    <t>R749T</t>
  </si>
  <si>
    <t>3/8-1/2</t>
  </si>
  <si>
    <t>R749TY102</t>
  </si>
  <si>
    <t>3/4"-1-1/4" STEM EXTENSION</t>
  </si>
  <si>
    <t>3/4-1"1/4</t>
  </si>
  <si>
    <t>R749TY103</t>
  </si>
  <si>
    <t>1-1/2"-2" STEM EXTENSION</t>
  </si>
  <si>
    <t>1"1/2-2"</t>
  </si>
  <si>
    <t>R850UX001</t>
  </si>
  <si>
    <t>1/4 FULL PORT BALL VALVE CHROME</t>
  </si>
  <si>
    <t>R850</t>
  </si>
  <si>
    <t>1/4" NPT-F</t>
  </si>
  <si>
    <t>R850UX002</t>
  </si>
  <si>
    <t>3/8 FULL PORT BALL VALVE CHROME</t>
  </si>
  <si>
    <t>3/8" NPT-F</t>
  </si>
  <si>
    <t>R850UX003</t>
  </si>
  <si>
    <t>1/2 FULL PORT BALL VALVE CHROME</t>
  </si>
  <si>
    <t>1/2" NPT-F</t>
  </si>
  <si>
    <t>R850UX004</t>
  </si>
  <si>
    <t>3/4 FULL PORT BALL VALVE CHROME</t>
  </si>
  <si>
    <t>3/4" NPT-F</t>
  </si>
  <si>
    <t>R850UX005</t>
  </si>
  <si>
    <t>1" FULL PORT BALL VALVE CHROME</t>
  </si>
  <si>
    <t>1" NTP-F</t>
  </si>
  <si>
    <t>R850UX006</t>
  </si>
  <si>
    <t>1-1/4 FULL PORT BALL VALVE CHROME</t>
  </si>
  <si>
    <t>1" 1/4 NPT-F</t>
  </si>
  <si>
    <t>R850UX007</t>
  </si>
  <si>
    <t>1-1/2 FULL PORT BALL VALVE CHROME</t>
  </si>
  <si>
    <t>1" 1/2 NPT-F</t>
  </si>
  <si>
    <t>R850UX008</t>
  </si>
  <si>
    <t>2" FULL PORT BALL VALVE CHROME</t>
  </si>
  <si>
    <t>2" NPT-F</t>
  </si>
  <si>
    <t>R850UY000</t>
  </si>
  <si>
    <t>1/8 FULL PORT BALL VALVE</t>
  </si>
  <si>
    <t>1/8"</t>
  </si>
  <si>
    <t>R850UY041</t>
  </si>
  <si>
    <t>FULL PORT B.VALVE NPT BRASS 1/4 NPT GLJF</t>
  </si>
  <si>
    <t>R850UY042</t>
  </si>
  <si>
    <t>FULL PORT B.VALVE NPT BRASS 3/8 NPT GLJF</t>
  </si>
  <si>
    <t>R850UY043</t>
  </si>
  <si>
    <t>FULL PORT B.VALVE NPT BRASS 1/2 NPT GLJF</t>
  </si>
  <si>
    <t>R850UY044</t>
  </si>
  <si>
    <t>FULL PORT B.VALVE NPT BRASS 3/4 NPT GLJF</t>
  </si>
  <si>
    <t>R850UY045</t>
  </si>
  <si>
    <t>FULL PORT B.VALVE NPT BRASS 1" NPT GLJF</t>
  </si>
  <si>
    <t>R850UY046</t>
  </si>
  <si>
    <t>FULL PORT B.VALVE NPT BRASS 11/4NPT GLJF</t>
  </si>
  <si>
    <t>R850UY047</t>
  </si>
  <si>
    <t>FULL PORT B.VALVE NPT BRASS 11/2NPT GLJF</t>
  </si>
  <si>
    <t>R850UY048</t>
  </si>
  <si>
    <t>FULL PORT B.VALVE NPT BRASS 2"NPT GLJF</t>
  </si>
  <si>
    <t>R850UY201</t>
  </si>
  <si>
    <t>VALV.SF. 1/4NPT (S/PB) GL GIACOMINI</t>
  </si>
  <si>
    <t>R850-5</t>
  </si>
  <si>
    <t>1/4 S/PB</t>
  </si>
  <si>
    <t>R850UY206</t>
  </si>
  <si>
    <t>VALV.SF.11/4NPT (S/PB) GL GIACOMINI</t>
  </si>
  <si>
    <t>11/4 S/PB</t>
  </si>
  <si>
    <t>R850UY207</t>
  </si>
  <si>
    <t>VALV.SF.11/2NPT (S/PB) GL GIACOMINI</t>
  </si>
  <si>
    <t>11/2 S/PB</t>
  </si>
  <si>
    <t>R850UY208</t>
  </si>
  <si>
    <t>VALV.SF. 2 NPT (S/PB) GL GIACOMINI</t>
  </si>
  <si>
    <t>2 S/PB</t>
  </si>
  <si>
    <t>R850UY242</t>
  </si>
  <si>
    <t>VALV.SF.3/8 NPT (S/PB) FF  GL   J.FREY</t>
  </si>
  <si>
    <t>3/8 S/PB</t>
  </si>
  <si>
    <t>R850UY243</t>
  </si>
  <si>
    <t>VALV.SF.1/2 NPT (S/PB) FF  GL   J.FREY</t>
  </si>
  <si>
    <t>1/2 S/PB</t>
  </si>
  <si>
    <t>R850UY244</t>
  </si>
  <si>
    <t>VALV.SF.3/4 NPT (S/PB) FF  GL   J.FREY</t>
  </si>
  <si>
    <t>3/4 S/PB</t>
  </si>
  <si>
    <t>R850UY245</t>
  </si>
  <si>
    <t>VALV.SF.1   NPT (S/PB) FF GL   J.FREY</t>
  </si>
  <si>
    <t>1 S/PB</t>
  </si>
  <si>
    <t>R851UY004</t>
  </si>
  <si>
    <t>3/4 FULL PORT BALL VALVE T-HANDLE</t>
  </si>
  <si>
    <t>R851</t>
  </si>
  <si>
    <t>R858UY243</t>
  </si>
  <si>
    <t>VALV.SF.1/2  TRS GL (S/PB)  J.FREY</t>
  </si>
  <si>
    <t>R858</t>
  </si>
  <si>
    <t>R858UY244</t>
  </si>
  <si>
    <t>VALV.SF.3/4  TRS GL  (S/PB)    J.FREY</t>
  </si>
  <si>
    <t>R858UY245</t>
  </si>
  <si>
    <t>VALV.SF.1   TRS GL (S/PB)    J.FREY</t>
  </si>
  <si>
    <t>R910UX003</t>
  </si>
  <si>
    <t>R910</t>
  </si>
  <si>
    <t>R910UX004</t>
  </si>
  <si>
    <t>R910UX005</t>
  </si>
  <si>
    <t>R910UX006</t>
  </si>
  <si>
    <t>R910UX007</t>
  </si>
  <si>
    <t>R910UX008</t>
  </si>
  <si>
    <t>R910UY009</t>
  </si>
  <si>
    <t>2-1/2" FULL PORT BALL VALVE</t>
  </si>
  <si>
    <t>2" 1/2</t>
  </si>
  <si>
    <t>R910UY010</t>
  </si>
  <si>
    <t>3" FULL PORT BALL VALVE</t>
  </si>
  <si>
    <t>3"  GL</t>
  </si>
  <si>
    <t>R910UY011</t>
  </si>
  <si>
    <t>4" FULL PORT BALL VALVE</t>
  </si>
  <si>
    <t/>
  </si>
  <si>
    <t>Brass Cost
8001-8,500</t>
  </si>
  <si>
    <t>Brass Cost
8501-9000</t>
  </si>
  <si>
    <t>Brass Cost
9001-9500</t>
  </si>
  <si>
    <t>Brass Cost
9501-10000</t>
  </si>
  <si>
    <t xml:space="preserve">FOB + Frt &amp; Duty </t>
  </si>
  <si>
    <t>FOB Price</t>
  </si>
  <si>
    <t>OLD</t>
  </si>
  <si>
    <t>LF7481204049800 </t>
  </si>
  <si>
    <t>LF8385216169800 </t>
  </si>
  <si>
    <t>R633X013</t>
  </si>
  <si>
    <t>1/2FIP X 1/2FIP 1/4 TURN CHROME FP LOG S</t>
  </si>
  <si>
    <t>R633</t>
  </si>
  <si>
    <t>R633Y015</t>
  </si>
  <si>
    <t>8378808089900 </t>
  </si>
  <si>
    <t>1/2FIP X 1/2FIP 1/4 TURN BRASS FL LOG ST</t>
  </si>
  <si>
    <t>JMF Landed Cost</t>
  </si>
  <si>
    <r>
      <rPr>
        <b/>
        <sz val="11"/>
        <color theme="1"/>
        <rFont val="Calibri"/>
        <family val="2"/>
        <scheme val="minor"/>
      </rPr>
      <t xml:space="preserve">SWEAT </t>
    </r>
    <r>
      <rPr>
        <sz val="11"/>
        <color theme="1"/>
        <rFont val="Calibri"/>
        <family val="2"/>
        <scheme val="minor"/>
      </rPr>
      <t>X COMP</t>
    </r>
  </si>
  <si>
    <r>
      <rPr>
        <b/>
        <sz val="11"/>
        <color theme="1"/>
        <rFont val="Calibri"/>
        <family val="2"/>
        <scheme val="minor"/>
      </rPr>
      <t>CPVC</t>
    </r>
    <r>
      <rPr>
        <sz val="11"/>
        <color theme="1"/>
        <rFont val="Calibri"/>
        <family val="2"/>
        <scheme val="minor"/>
      </rPr>
      <t xml:space="preserve"> X COMP</t>
    </r>
  </si>
  <si>
    <r>
      <rPr>
        <b/>
        <sz val="11"/>
        <color theme="1"/>
        <rFont val="Calibri"/>
        <family val="2"/>
        <scheme val="minor"/>
      </rPr>
      <t>PEX</t>
    </r>
    <r>
      <rPr>
        <sz val="11"/>
        <color theme="1"/>
        <rFont val="Calibri"/>
        <family val="2"/>
        <scheme val="minor"/>
      </rPr>
      <t xml:space="preserve"> X COMP</t>
    </r>
  </si>
  <si>
    <r>
      <rPr>
        <b/>
        <sz val="11"/>
        <color theme="1"/>
        <rFont val="Calibri"/>
        <family val="2"/>
        <scheme val="minor"/>
      </rPr>
      <t xml:space="preserve">PEX </t>
    </r>
    <r>
      <rPr>
        <sz val="11"/>
        <color theme="1"/>
        <rFont val="Calibri"/>
        <family val="2"/>
        <scheme val="minor"/>
      </rPr>
      <t>X COMP</t>
    </r>
  </si>
  <si>
    <r>
      <rPr>
        <b/>
        <sz val="11"/>
        <color theme="1"/>
        <rFont val="Calibri"/>
        <family val="2"/>
        <scheme val="minor"/>
      </rPr>
      <t>PUSH</t>
    </r>
    <r>
      <rPr>
        <sz val="11"/>
        <color theme="1"/>
        <rFont val="Calibri"/>
        <family val="2"/>
        <scheme val="minor"/>
      </rPr>
      <t xml:space="preserve"> X COMP</t>
    </r>
  </si>
  <si>
    <r>
      <t>*100 PSI @ 73</t>
    </r>
    <r>
      <rPr>
        <b/>
        <sz val="11"/>
        <color rgb="FFAA6600"/>
        <rFont val="Calibri"/>
        <family val="2"/>
      </rPr>
      <t>°F, ASTM 2466</t>
    </r>
  </si>
  <si>
    <r>
      <t>*150 PSI @ 180</t>
    </r>
    <r>
      <rPr>
        <b/>
        <sz val="11"/>
        <color rgb="FFAA6600"/>
        <rFont val="Calibri"/>
        <family val="2"/>
      </rPr>
      <t>°F, ASTM 2846</t>
    </r>
  </si>
  <si>
    <r>
      <t>*150 PSI @ -20</t>
    </r>
    <r>
      <rPr>
        <b/>
        <sz val="11"/>
        <color rgb="FFAA6600"/>
        <rFont val="Calibri"/>
        <family val="2"/>
      </rPr>
      <t>°F TO 180°F, ANSI B1.20.1</t>
    </r>
  </si>
  <si>
    <t>*100 PSI @ 73°F, ASTM 2466</t>
  </si>
  <si>
    <t>*150 PSI @ 180°F, ASTM 2846</t>
  </si>
  <si>
    <t>*150 PSI @ -20°F TO 180°F, ANSI B1.20.1</t>
  </si>
  <si>
    <r>
      <t>*150 PSI @ 180</t>
    </r>
    <r>
      <rPr>
        <b/>
        <sz val="11"/>
        <color rgb="FFAA6600"/>
        <rFont val="Calibri"/>
        <family val="2"/>
      </rPr>
      <t>°F, ASTM 2846, ASTM B1.20.7</t>
    </r>
  </si>
  <si>
    <r>
      <t>*150 PSI @ -20</t>
    </r>
    <r>
      <rPr>
        <b/>
        <sz val="11"/>
        <color rgb="FFAA6600"/>
        <rFont val="Calibri"/>
        <family val="2"/>
      </rPr>
      <t>°F TO 180°F</t>
    </r>
  </si>
  <si>
    <t>*150 PSI @ -20°F TO 180°F</t>
  </si>
  <si>
    <t xml:space="preserve">NEW </t>
  </si>
  <si>
    <t>Margin</t>
  </si>
  <si>
    <t>List</t>
  </si>
  <si>
    <t>Effective 04/24/23</t>
  </si>
  <si>
    <t>Change</t>
  </si>
  <si>
    <t>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</si>
</sst>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quot;$&quot;* #,##0.000_);_(&quot;$&quot;* \(#,##0.000\);_(&quot;$&quot;* &quot;-&quot;??_);_(@_)"/>
    <numFmt numFmtId="165" formatCode="&quot;$&quot;#,##0.00"/>
    <numFmt numFmtId="166" formatCode="_(* #,##0.000_);_(* \(#,##0.000\);_(* &quot;-&quot;??_);_(@_)"/>
    <numFmt numFmtId="167" formatCode="0.000"/>
    <numFmt numFmtId="168" formatCode="&quot;$&quot;#,##0.0000"/>
    <numFmt numFmtId="169" formatCode="0_ "/>
    <numFmt numFmtId="170" formatCode="_-\$* #,##0.0000_ ;_-\$* \-#,##0.0000\ ;_-\$* &quot;-&quot;??_ ;_-@_ "/>
    <numFmt numFmtId="171" formatCode="0.0000_);[Red]\(0.0000\)"/>
    <numFmt numFmtId="172" formatCode="0.000_ "/>
    <numFmt numFmtId="173" formatCode="0.000_);[Red]\(0.000\)"/>
    <numFmt numFmtId="174" formatCode="0_);[Red]\(0\)"/>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8"/>
      <color indexed="56"/>
      <name val="Cambria"/>
      <family val="1"/>
    </font>
    <font>
      <b/>
      <sz val="11"/>
      <color indexed="8"/>
      <name val="Calibri"/>
      <family val="2"/>
    </font>
    <font>
      <sz val="11"/>
      <color indexed="10"/>
      <name val="Calibri"/>
      <family val="2"/>
    </font>
    <font>
      <sz val="12"/>
      <name val="宋体"/>
      <charset val="134"/>
    </font>
    <font>
      <sz val="11"/>
      <color theme="1"/>
      <name val="Calibri"/>
      <family val="2"/>
      <scheme val="minor"/>
    </font>
    <font>
      <b/>
      <u/>
      <sz val="11"/>
      <color theme="1"/>
      <name val="Calibri"/>
      <family val="2"/>
      <scheme val="minor"/>
    </font>
    <font>
      <i/>
      <sz val="11"/>
      <name val="Calibri"/>
      <family val="2"/>
      <scheme val="minor"/>
    </font>
    <font>
      <b/>
      <sz val="11"/>
      <color indexed="9"/>
      <name val="Calibri"/>
      <family val="2"/>
      <scheme val="minor"/>
    </font>
    <font>
      <sz val="11"/>
      <color indexed="9"/>
      <name val="Calibri"/>
      <family val="2"/>
      <scheme val="minor"/>
    </font>
    <font>
      <b/>
      <i/>
      <sz val="11"/>
      <color indexed="9"/>
      <name val="Calibri"/>
      <family val="2"/>
      <scheme val="minor"/>
    </font>
    <font>
      <sz val="10"/>
      <name val="Calibri"/>
      <family val="2"/>
      <scheme val="minor"/>
    </font>
    <font>
      <b/>
      <i/>
      <sz val="24"/>
      <color indexed="18"/>
      <name val="Calibri"/>
      <family val="2"/>
      <scheme val="minor"/>
    </font>
    <font>
      <b/>
      <i/>
      <u/>
      <sz val="24"/>
      <color indexed="18"/>
      <name val="Calibri"/>
      <family val="2"/>
      <scheme val="minor"/>
    </font>
    <font>
      <b/>
      <u/>
      <sz val="14"/>
      <color indexed="12"/>
      <name val="Calibri"/>
      <family val="2"/>
      <scheme val="minor"/>
    </font>
    <font>
      <b/>
      <sz val="15"/>
      <name val="Calibri"/>
      <family val="2"/>
      <scheme val="minor"/>
    </font>
    <font>
      <b/>
      <sz val="11"/>
      <name val="Calibri"/>
      <family val="2"/>
      <scheme val="minor"/>
    </font>
    <font>
      <b/>
      <sz val="10"/>
      <name val="Calibri"/>
      <family val="2"/>
      <scheme val="minor"/>
    </font>
    <font>
      <b/>
      <sz val="15"/>
      <color indexed="10"/>
      <name val="Calibri"/>
      <family val="2"/>
      <scheme val="minor"/>
    </font>
    <font>
      <sz val="11"/>
      <name val="Calibri"/>
      <family val="2"/>
      <scheme val="minor"/>
    </font>
    <font>
      <b/>
      <u/>
      <sz val="20"/>
      <color indexed="12"/>
      <name val="Calibri"/>
      <family val="2"/>
      <scheme val="minor"/>
    </font>
    <font>
      <b/>
      <sz val="14"/>
      <color rgb="FFFF0000"/>
      <name val="Calibri"/>
      <family val="2"/>
      <scheme val="minor"/>
    </font>
    <font>
      <b/>
      <i/>
      <sz val="10"/>
      <color rgb="FFFF0000"/>
      <name val="Calibri"/>
      <family val="2"/>
      <scheme val="minor"/>
    </font>
    <font>
      <sz val="8"/>
      <name val="Calibri"/>
      <family val="2"/>
      <scheme val="minor"/>
    </font>
    <font>
      <sz val="9"/>
      <name val="Calibri"/>
      <family val="2"/>
      <scheme val="minor"/>
    </font>
    <font>
      <b/>
      <sz val="12"/>
      <name val="Calibri"/>
      <family val="2"/>
      <scheme val="minor"/>
    </font>
    <font>
      <u/>
      <sz val="10"/>
      <color theme="10"/>
      <name val="Arial"/>
      <family val="2"/>
    </font>
    <font>
      <b/>
      <sz val="11"/>
      <color rgb="FFFF0000"/>
      <name val="Calibri"/>
      <family val="2"/>
      <scheme val="minor"/>
    </font>
    <font>
      <sz val="11"/>
      <color rgb="FFFF0000"/>
      <name val="Calibri"/>
      <family val="2"/>
      <scheme val="minor"/>
    </font>
    <font>
      <b/>
      <i/>
      <sz val="10"/>
      <name val="Arial"/>
      <family val="2"/>
    </font>
    <font>
      <sz val="12"/>
      <name val="Calibri"/>
      <family val="3"/>
      <charset val="134"/>
      <scheme val="minor"/>
    </font>
    <font>
      <sz val="11"/>
      <color theme="1"/>
      <name val="Calibri"/>
      <family val="3"/>
      <charset val="134"/>
      <scheme val="minor"/>
    </font>
    <font>
      <sz val="10"/>
      <name val="Calibri"/>
      <family val="3"/>
      <charset val="134"/>
      <scheme val="minor"/>
    </font>
    <font>
      <sz val="10"/>
      <color theme="1"/>
      <name val="Calibri"/>
      <family val="3"/>
      <charset val="134"/>
      <scheme val="minor"/>
    </font>
    <font>
      <sz val="10"/>
      <color rgb="FF000000"/>
      <name val="Times New Roman"/>
      <family val="1"/>
    </font>
    <font>
      <sz val="12"/>
      <name val="Cambria"/>
      <family val="1"/>
    </font>
    <font>
      <sz val="12"/>
      <color rgb="FF000000"/>
      <name val="Cambria"/>
      <family val="1"/>
    </font>
    <font>
      <sz val="12"/>
      <color theme="1"/>
      <name val="Cambria"/>
      <family val="1"/>
    </font>
    <font>
      <b/>
      <sz val="10"/>
      <name val="Arial"/>
      <family val="2"/>
    </font>
    <font>
      <sz val="10"/>
      <color rgb="FFFF0000"/>
      <name val="Arial"/>
      <family val="2"/>
    </font>
    <font>
      <b/>
      <sz val="11"/>
      <color theme="1"/>
      <name val="Calibri"/>
      <family val="2"/>
      <scheme val="minor"/>
    </font>
    <font>
      <b/>
      <sz val="11"/>
      <color indexed="18"/>
      <name val="Calibri"/>
      <family val="2"/>
      <scheme val="minor"/>
    </font>
    <font>
      <b/>
      <u/>
      <sz val="20"/>
      <color theme="1"/>
      <name val="Calibri"/>
      <family val="2"/>
      <scheme val="minor"/>
    </font>
    <font>
      <b/>
      <u/>
      <sz val="10"/>
      <color rgb="FFAA6600"/>
      <name val="Arial"/>
      <family val="2"/>
    </font>
    <font>
      <b/>
      <sz val="14"/>
      <color rgb="FFAA6600"/>
      <name val="Calibri"/>
      <family val="2"/>
      <scheme val="minor"/>
    </font>
    <font>
      <b/>
      <sz val="11"/>
      <color rgb="FFAA6600"/>
      <name val="Calibri"/>
      <family val="2"/>
      <scheme val="minor"/>
    </font>
    <font>
      <b/>
      <sz val="15"/>
      <color rgb="FFAA6600"/>
      <name val="Calibri"/>
      <family val="2"/>
      <scheme val="minor"/>
    </font>
    <font>
      <sz val="11"/>
      <color rgb="FFAA6600"/>
      <name val="Calibri"/>
      <family val="2"/>
      <scheme val="minor"/>
    </font>
    <font>
      <b/>
      <i/>
      <sz val="10"/>
      <color rgb="FFAA6600"/>
      <name val="Calibri"/>
      <family val="2"/>
      <scheme val="minor"/>
    </font>
    <font>
      <b/>
      <sz val="11"/>
      <color rgb="FFAA6600"/>
      <name val="Calibri"/>
      <family val="2"/>
    </font>
    <font>
      <b/>
      <sz val="11"/>
      <color rgb="FFAA6600"/>
      <name val="Calibri (Body)"/>
    </font>
    <font>
      <b/>
      <sz val="14"/>
      <color rgb="FFAA6600"/>
      <name val="Calibri (Body)"/>
    </font>
    <font>
      <b/>
      <i/>
      <sz val="11"/>
      <color rgb="FFAA6600"/>
      <name val="Arial"/>
      <family val="2"/>
    </font>
    <font>
      <sz val="8"/>
      <color rgb="FFFF0000"/>
      <name val="Calibri"/>
      <family val="2"/>
      <scheme val="minor"/>
    </font>
    <font>
      <b/>
      <sz val="14"/>
      <name val="Calibri"/>
      <family val="2"/>
      <scheme val="minor"/>
    </font>
  </fonts>
  <fills count="55">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26"/>
      </patternFill>
    </fill>
    <fill>
      <patternFill patternType="solid">
        <fgColor indexed="26"/>
        <bgColor indexed="64"/>
      </patternFill>
    </fill>
    <fill>
      <patternFill patternType="solid">
        <fgColor rgb="FFFFFFCC"/>
      </patternFill>
    </fill>
    <fill>
      <gradientFill degree="90">
        <stop position="0">
          <color rgb="FFFFFF00"/>
        </stop>
        <stop position="0.5">
          <color theme="0"/>
        </stop>
        <stop position="1">
          <color rgb="FFFFFF00"/>
        </stop>
      </gradient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1"/>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thin">
        <color auto="1"/>
      </left>
      <right style="thin">
        <color auto="1"/>
      </right>
      <top/>
      <bottom style="thin">
        <color auto="1"/>
      </bottom>
      <diagonal/>
    </border>
    <border>
      <left/>
      <right/>
      <top style="hair">
        <color auto="1"/>
      </top>
      <bottom style="hair">
        <color auto="1"/>
      </bottom>
      <diagonal/>
    </border>
    <border>
      <left/>
      <right/>
      <top/>
      <bottom style="hair">
        <color auto="1"/>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medium">
        <color auto="1"/>
      </left>
      <right/>
      <top/>
      <bottom/>
      <diagonal/>
    </border>
    <border>
      <left style="medium">
        <color auto="1"/>
      </left>
      <right/>
      <top/>
      <bottom style="hair">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right style="medium">
        <color auto="1"/>
      </right>
      <top/>
      <bottom/>
      <diagonal/>
    </border>
    <border>
      <left/>
      <right style="medium">
        <color auto="1"/>
      </right>
      <top/>
      <bottom style="hair">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right/>
      <top style="medium">
        <color auto="1"/>
      </top>
      <bottom style="thin">
        <color auto="1"/>
      </bottom>
      <diagonal/>
    </border>
    <border>
      <left/>
      <right/>
      <top style="thin">
        <color indexed="64"/>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s>
  <cellStyleXfs count="99">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8" fillId="38" borderId="1" applyNumberFormat="0" applyAlignment="0" applyProtection="0"/>
    <xf numFmtId="0" fontId="8" fillId="39" borderId="1" applyNumberFormat="0" applyAlignment="0" applyProtection="0"/>
    <xf numFmtId="0" fontId="9" fillId="40" borderId="2" applyNumberFormat="0" applyAlignment="0" applyProtection="0"/>
    <xf numFmtId="0" fontId="9" fillId="41" borderId="2" applyNumberFormat="0" applyAlignment="0" applyProtection="0"/>
    <xf numFmtId="43" fontId="24" fillId="0" borderId="0" applyFont="0" applyFill="0" applyBorder="0" applyAlignment="0" applyProtection="0"/>
    <xf numFmtId="44" fontId="4"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0" borderId="3"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12" borderId="1" applyNumberFormat="0" applyAlignment="0" applyProtection="0"/>
    <xf numFmtId="0" fontId="15" fillId="13" borderId="1" applyNumberFormat="0" applyAlignment="0" applyProtection="0"/>
    <xf numFmtId="0" fontId="16" fillId="0" borderId="6" applyNumberFormat="0" applyFill="0" applyAlignment="0" applyProtection="0"/>
    <xf numFmtId="0" fontId="16" fillId="0" borderId="6" applyNumberFormat="0" applyFill="0" applyAlignment="0" applyProtection="0"/>
    <xf numFmtId="0" fontId="17" fillId="42" borderId="0" applyNumberFormat="0" applyBorder="0" applyAlignment="0" applyProtection="0"/>
    <xf numFmtId="0" fontId="17" fillId="43" borderId="0" applyNumberFormat="0" applyBorder="0" applyAlignment="0" applyProtection="0"/>
    <xf numFmtId="0" fontId="4" fillId="0" borderId="0"/>
    <xf numFmtId="0" fontId="24" fillId="0" borderId="0"/>
    <xf numFmtId="0" fontId="24" fillId="0" borderId="0"/>
    <xf numFmtId="0" fontId="24" fillId="0" borderId="0"/>
    <xf numFmtId="0" fontId="24" fillId="0" borderId="0"/>
    <xf numFmtId="0" fontId="24" fillId="0" borderId="0"/>
    <xf numFmtId="0" fontId="4" fillId="44" borderId="7" applyNumberFormat="0" applyFont="0" applyAlignment="0" applyProtection="0"/>
    <xf numFmtId="0" fontId="4" fillId="45" borderId="7" applyNumberFormat="0" applyFont="0" applyAlignment="0" applyProtection="0"/>
    <xf numFmtId="0" fontId="24" fillId="46" borderId="14" applyNumberFormat="0" applyFont="0" applyAlignment="0" applyProtection="0"/>
    <xf numFmtId="0" fontId="18" fillId="38" borderId="8" applyNumberFormat="0" applyAlignment="0" applyProtection="0"/>
    <xf numFmtId="0" fontId="18" fillId="39"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xf numFmtId="44" fontId="4" fillId="0" borderId="0" applyFont="0" applyFill="0" applyBorder="0" applyAlignment="0" applyProtection="0"/>
    <xf numFmtId="43" fontId="4" fillId="0" borderId="0" applyFont="0" applyFill="0" applyBorder="0" applyAlignment="0" applyProtection="0"/>
    <xf numFmtId="0" fontId="45" fillId="0" borderId="0" applyNumberFormat="0" applyFill="0" applyBorder="0" applyAlignment="0" applyProtection="0"/>
    <xf numFmtId="0" fontId="4" fillId="0" borderId="0">
      <alignment vertical="top"/>
    </xf>
    <xf numFmtId="0" fontId="3" fillId="0" borderId="0"/>
  </cellStyleXfs>
  <cellXfs count="394">
    <xf numFmtId="0" fontId="0" fillId="0" borderId="0" xfId="0"/>
    <xf numFmtId="166" fontId="27" fillId="0" borderId="0" xfId="95" applyNumberFormat="1" applyFont="1" applyAlignment="1">
      <alignment horizontal="center"/>
    </xf>
    <xf numFmtId="0" fontId="30" fillId="0" borderId="0" xfId="0" applyFont="1"/>
    <xf numFmtId="1" fontId="30" fillId="0" borderId="0" xfId="0" applyNumberFormat="1" applyFont="1"/>
    <xf numFmtId="49" fontId="30" fillId="0" borderId="0" xfId="0" applyNumberFormat="1" applyFont="1"/>
    <xf numFmtId="165" fontId="30" fillId="0" borderId="0" xfId="56" applyNumberFormat="1" applyFont="1" applyAlignment="1">
      <alignment horizontal="center"/>
    </xf>
    <xf numFmtId="0" fontId="31" fillId="0" borderId="0" xfId="0" applyFont="1"/>
    <xf numFmtId="1" fontId="32" fillId="0" borderId="0" xfId="0" applyNumberFormat="1" applyFont="1"/>
    <xf numFmtId="0" fontId="32" fillId="0" borderId="0" xfId="0" applyFont="1"/>
    <xf numFmtId="164" fontId="30" fillId="0" borderId="0" xfId="56" applyNumberFormat="1" applyFont="1" applyAlignment="1">
      <alignment vertical="top"/>
    </xf>
    <xf numFmtId="165" fontId="31" fillId="0" borderId="0" xfId="56" applyNumberFormat="1" applyFont="1" applyAlignment="1">
      <alignment horizontal="center"/>
    </xf>
    <xf numFmtId="0" fontId="30" fillId="0" borderId="0" xfId="0" applyFont="1" applyAlignment="1">
      <alignment horizontal="center"/>
    </xf>
    <xf numFmtId="165" fontId="33" fillId="0" borderId="0" xfId="0" applyNumberFormat="1" applyFont="1" applyAlignment="1">
      <alignment horizontal="center"/>
    </xf>
    <xf numFmtId="1" fontId="34" fillId="0" borderId="0" xfId="0" applyNumberFormat="1" applyFont="1"/>
    <xf numFmtId="0" fontId="34" fillId="0" borderId="0" xfId="0" applyFont="1"/>
    <xf numFmtId="0" fontId="37" fillId="0" borderId="0" xfId="0" applyFont="1"/>
    <xf numFmtId="49" fontId="34" fillId="0" borderId="0" xfId="0" applyNumberFormat="1" applyFont="1"/>
    <xf numFmtId="165" fontId="34" fillId="0" borderId="0" xfId="56" applyNumberFormat="1" applyFont="1" applyAlignment="1">
      <alignment horizontal="center"/>
    </xf>
    <xf numFmtId="165" fontId="34" fillId="0" borderId="10" xfId="56" applyNumberFormat="1" applyFont="1" applyBorder="1" applyAlignment="1">
      <alignment horizontal="center"/>
    </xf>
    <xf numFmtId="0" fontId="36" fillId="0" borderId="0" xfId="0" applyFont="1"/>
    <xf numFmtId="165" fontId="30" fillId="0" borderId="0" xfId="0" applyNumberFormat="1" applyFont="1" applyAlignment="1">
      <alignment horizontal="center"/>
    </xf>
    <xf numFmtId="49" fontId="38" fillId="0" borderId="12" xfId="0" applyNumberFormat="1" applyFont="1" applyBorder="1"/>
    <xf numFmtId="0" fontId="38" fillId="0" borderId="12" xfId="0" applyFont="1" applyBorder="1" applyAlignment="1">
      <alignment horizontal="center"/>
    </xf>
    <xf numFmtId="0" fontId="38" fillId="0" borderId="0" xfId="0" applyFont="1"/>
    <xf numFmtId="165" fontId="38" fillId="0" borderId="0" xfId="0" applyNumberFormat="1" applyFont="1" applyAlignment="1">
      <alignment horizontal="center"/>
    </xf>
    <xf numFmtId="0" fontId="38" fillId="0" borderId="21" xfId="0" applyFont="1" applyBorder="1"/>
    <xf numFmtId="0" fontId="38" fillId="0" borderId="22" xfId="0" applyFont="1" applyBorder="1"/>
    <xf numFmtId="0" fontId="38" fillId="0" borderId="23" xfId="0" applyFont="1" applyBorder="1"/>
    <xf numFmtId="49" fontId="38" fillId="0" borderId="25" xfId="0" applyNumberFormat="1" applyFont="1" applyBorder="1"/>
    <xf numFmtId="0" fontId="38" fillId="0" borderId="25" xfId="0" applyFont="1" applyBorder="1" applyAlignment="1">
      <alignment horizontal="center"/>
    </xf>
    <xf numFmtId="165" fontId="38" fillId="0" borderId="26" xfId="56" applyNumberFormat="1" applyFont="1" applyBorder="1" applyAlignment="1">
      <alignment horizontal="center"/>
    </xf>
    <xf numFmtId="165" fontId="38" fillId="0" borderId="28" xfId="56" applyNumberFormat="1" applyFont="1" applyBorder="1" applyAlignment="1">
      <alignment horizontal="center"/>
    </xf>
    <xf numFmtId="0" fontId="38" fillId="0" borderId="30" xfId="0" applyFont="1" applyBorder="1" applyAlignment="1">
      <alignment horizontal="center"/>
    </xf>
    <xf numFmtId="165" fontId="38" fillId="0" borderId="31" xfId="56" applyNumberFormat="1" applyFont="1" applyBorder="1" applyAlignment="1">
      <alignment horizontal="center"/>
    </xf>
    <xf numFmtId="0" fontId="39" fillId="0" borderId="0" xfId="0" applyFont="1"/>
    <xf numFmtId="49" fontId="38" fillId="0" borderId="13" xfId="0" applyNumberFormat="1" applyFont="1" applyBorder="1"/>
    <xf numFmtId="0" fontId="38" fillId="0" borderId="13" xfId="0" applyFont="1" applyBorder="1" applyAlignment="1">
      <alignment horizontal="center"/>
    </xf>
    <xf numFmtId="0" fontId="38" fillId="0" borderId="46" xfId="0" applyFont="1" applyBorder="1" applyAlignment="1">
      <alignment horizontal="center"/>
    </xf>
    <xf numFmtId="165" fontId="38" fillId="0" borderId="47" xfId="56" applyNumberFormat="1" applyFont="1" applyBorder="1" applyAlignment="1">
      <alignment horizontal="center"/>
    </xf>
    <xf numFmtId="0" fontId="38" fillId="0" borderId="19" xfId="0" applyFont="1" applyBorder="1" applyAlignment="1">
      <alignment horizontal="center"/>
    </xf>
    <xf numFmtId="165" fontId="38" fillId="0" borderId="20" xfId="56" applyNumberFormat="1" applyFont="1" applyBorder="1" applyAlignment="1">
      <alignment horizontal="center"/>
    </xf>
    <xf numFmtId="49" fontId="38" fillId="0" borderId="46" xfId="0" applyNumberFormat="1" applyFont="1" applyBorder="1"/>
    <xf numFmtId="1" fontId="38" fillId="0" borderId="18" xfId="0" applyNumberFormat="1" applyFont="1" applyBorder="1"/>
    <xf numFmtId="49" fontId="38" fillId="0" borderId="19" xfId="0" applyNumberFormat="1" applyFont="1" applyBorder="1"/>
    <xf numFmtId="49" fontId="38" fillId="0" borderId="0" xfId="0" applyNumberFormat="1" applyFont="1"/>
    <xf numFmtId="0" fontId="38" fillId="0" borderId="0" xfId="0" applyFont="1" applyAlignment="1">
      <alignment horizontal="center"/>
    </xf>
    <xf numFmtId="165" fontId="38" fillId="0" borderId="0" xfId="56" applyNumberFormat="1" applyFont="1" applyAlignment="1">
      <alignment horizontal="center"/>
    </xf>
    <xf numFmtId="1" fontId="38" fillId="0" borderId="38" xfId="0" applyNumberFormat="1" applyFont="1" applyBorder="1"/>
    <xf numFmtId="165" fontId="38" fillId="0" borderId="48" xfId="56" applyNumberFormat="1" applyFont="1" applyBorder="1" applyAlignment="1">
      <alignment horizontal="center"/>
    </xf>
    <xf numFmtId="0" fontId="38" fillId="0" borderId="19" xfId="0" applyFont="1" applyBorder="1"/>
    <xf numFmtId="165" fontId="38" fillId="0" borderId="34" xfId="86" applyNumberFormat="1" applyFont="1" applyBorder="1" applyAlignment="1">
      <alignment horizontal="center" vertical="center"/>
    </xf>
    <xf numFmtId="165" fontId="38" fillId="0" borderId="40" xfId="86" applyNumberFormat="1" applyFont="1" applyBorder="1" applyAlignment="1">
      <alignment horizontal="center" vertical="center"/>
    </xf>
    <xf numFmtId="165" fontId="38" fillId="0" borderId="42" xfId="86" applyNumberFormat="1" applyFont="1" applyBorder="1" applyAlignment="1">
      <alignment horizontal="center" vertical="center"/>
    </xf>
    <xf numFmtId="165" fontId="30" fillId="0" borderId="0" xfId="56" applyNumberFormat="1" applyFont="1" applyAlignment="1">
      <alignment horizontal="center" vertical="top"/>
    </xf>
    <xf numFmtId="165" fontId="38" fillId="0" borderId="32" xfId="56" applyNumberFormat="1" applyFont="1" applyBorder="1" applyAlignment="1">
      <alignment horizontal="center"/>
    </xf>
    <xf numFmtId="165" fontId="38" fillId="0" borderId="35" xfId="56" applyNumberFormat="1" applyFont="1" applyBorder="1" applyAlignment="1">
      <alignment horizontal="center"/>
    </xf>
    <xf numFmtId="165" fontId="38" fillId="0" borderId="37" xfId="56" applyNumberFormat="1" applyFont="1" applyBorder="1" applyAlignment="1">
      <alignment horizontal="center"/>
    </xf>
    <xf numFmtId="165" fontId="38" fillId="0" borderId="43" xfId="56" applyNumberFormat="1" applyFont="1" applyBorder="1" applyAlignment="1">
      <alignment horizontal="center"/>
    </xf>
    <xf numFmtId="165" fontId="38" fillId="0" borderId="38" xfId="56" applyNumberFormat="1" applyFont="1" applyBorder="1" applyAlignment="1">
      <alignment horizontal="center"/>
    </xf>
    <xf numFmtId="165" fontId="38" fillId="0" borderId="18" xfId="56" applyNumberFormat="1" applyFont="1" applyBorder="1" applyAlignment="1">
      <alignment horizontal="center"/>
    </xf>
    <xf numFmtId="165" fontId="31" fillId="0" borderId="0" xfId="0" applyNumberFormat="1" applyFont="1" applyAlignment="1">
      <alignment horizontal="center"/>
    </xf>
    <xf numFmtId="165" fontId="38" fillId="0" borderId="20" xfId="0" applyNumberFormat="1" applyFont="1" applyBorder="1" applyAlignment="1">
      <alignment horizontal="center"/>
    </xf>
    <xf numFmtId="1" fontId="38" fillId="0" borderId="24" xfId="0" applyNumberFormat="1" applyFont="1" applyBorder="1" applyAlignment="1">
      <alignment horizontal="center"/>
    </xf>
    <xf numFmtId="1" fontId="38" fillId="0" borderId="27" xfId="0" applyNumberFormat="1" applyFont="1" applyBorder="1" applyAlignment="1">
      <alignment horizontal="center"/>
    </xf>
    <xf numFmtId="1" fontId="38" fillId="0" borderId="39" xfId="0" applyNumberFormat="1" applyFont="1" applyBorder="1" applyAlignment="1">
      <alignment horizontal="center"/>
    </xf>
    <xf numFmtId="1" fontId="38" fillId="0" borderId="0" xfId="0" applyNumberFormat="1" applyFont="1" applyAlignment="1">
      <alignment horizontal="center"/>
    </xf>
    <xf numFmtId="0" fontId="40" fillId="0" borderId="0" xfId="0" applyFont="1" applyAlignment="1">
      <alignment horizontal="right"/>
    </xf>
    <xf numFmtId="0" fontId="41" fillId="0" borderId="0" xfId="0" applyFont="1" applyAlignment="1">
      <alignment horizontal="right"/>
    </xf>
    <xf numFmtId="165" fontId="38" fillId="0" borderId="49" xfId="56" applyNumberFormat="1" applyFont="1" applyBorder="1" applyAlignment="1">
      <alignment horizontal="center"/>
    </xf>
    <xf numFmtId="49" fontId="42" fillId="0" borderId="12" xfId="0" applyNumberFormat="1" applyFont="1" applyBorder="1"/>
    <xf numFmtId="49" fontId="42" fillId="0" borderId="30" xfId="0" applyNumberFormat="1" applyFont="1" applyBorder="1"/>
    <xf numFmtId="49" fontId="42" fillId="0" borderId="25" xfId="0" applyNumberFormat="1" applyFont="1" applyBorder="1"/>
    <xf numFmtId="0" fontId="30" fillId="0" borderId="22" xfId="0" applyFont="1" applyBorder="1"/>
    <xf numFmtId="0" fontId="30" fillId="0" borderId="23" xfId="0" applyFont="1" applyBorder="1"/>
    <xf numFmtId="165" fontId="38" fillId="0" borderId="40" xfId="0" applyNumberFormat="1" applyFont="1" applyBorder="1" applyAlignment="1">
      <alignment horizontal="center"/>
    </xf>
    <xf numFmtId="165" fontId="38" fillId="0" borderId="42" xfId="0" applyNumberFormat="1" applyFont="1" applyBorder="1" applyAlignment="1">
      <alignment horizontal="center"/>
    </xf>
    <xf numFmtId="1" fontId="38" fillId="0" borderId="0" xfId="0" applyNumberFormat="1" applyFont="1"/>
    <xf numFmtId="165" fontId="38" fillId="0" borderId="34" xfId="0" applyNumberFormat="1" applyFont="1" applyBorder="1" applyAlignment="1">
      <alignment horizontal="center"/>
    </xf>
    <xf numFmtId="1" fontId="38" fillId="0" borderId="38" xfId="0" applyNumberFormat="1" applyFont="1" applyBorder="1" applyAlignment="1">
      <alignment horizontal="center"/>
    </xf>
    <xf numFmtId="49" fontId="42" fillId="0" borderId="0" xfId="0" applyNumberFormat="1" applyFont="1"/>
    <xf numFmtId="0" fontId="44" fillId="0" borderId="21" xfId="0" applyFont="1" applyBorder="1" applyAlignment="1">
      <alignment horizontal="center"/>
    </xf>
    <xf numFmtId="1" fontId="38" fillId="0" borderId="45" xfId="0" applyNumberFormat="1" applyFont="1" applyBorder="1" applyAlignment="1">
      <alignment horizontal="center"/>
    </xf>
    <xf numFmtId="165" fontId="38" fillId="0" borderId="51" xfId="56" applyNumberFormat="1" applyFont="1" applyBorder="1" applyAlignment="1">
      <alignment horizontal="center"/>
    </xf>
    <xf numFmtId="165" fontId="38" fillId="0" borderId="53" xfId="0" applyNumberFormat="1" applyFont="1" applyBorder="1" applyAlignment="1">
      <alignment horizontal="center"/>
    </xf>
    <xf numFmtId="0" fontId="30" fillId="0" borderId="21" xfId="0" applyFont="1" applyBorder="1"/>
    <xf numFmtId="0" fontId="38" fillId="0" borderId="0" xfId="0" applyFont="1" applyAlignment="1">
      <alignment horizontal="center" vertical="center"/>
    </xf>
    <xf numFmtId="1" fontId="38" fillId="0" borderId="18" xfId="0" applyNumberFormat="1" applyFont="1" applyBorder="1" applyAlignment="1">
      <alignment horizontal="center"/>
    </xf>
    <xf numFmtId="49" fontId="42" fillId="0" borderId="19" xfId="0" applyNumberFormat="1" applyFont="1" applyBorder="1"/>
    <xf numFmtId="0" fontId="36" fillId="0" borderId="21" xfId="0" applyFont="1" applyBorder="1" applyAlignment="1">
      <alignment horizontal="center"/>
    </xf>
    <xf numFmtId="0" fontId="44" fillId="0" borderId="23" xfId="0" applyFont="1" applyBorder="1" applyAlignment="1">
      <alignment horizontal="center"/>
    </xf>
    <xf numFmtId="167" fontId="35" fillId="0" borderId="0" xfId="56" applyNumberFormat="1" applyFont="1" applyAlignment="1">
      <alignment horizontal="center" vertical="center"/>
    </xf>
    <xf numFmtId="165" fontId="38" fillId="0" borderId="48" xfId="0" applyNumberFormat="1" applyFont="1" applyBorder="1" applyAlignment="1">
      <alignment horizontal="center"/>
    </xf>
    <xf numFmtId="165" fontId="38" fillId="0" borderId="44" xfId="0" applyNumberFormat="1" applyFont="1" applyBorder="1" applyAlignment="1">
      <alignment horizontal="center"/>
    </xf>
    <xf numFmtId="0" fontId="44" fillId="0" borderId="22" xfId="0" applyFont="1" applyBorder="1" applyAlignment="1">
      <alignment horizontal="center"/>
    </xf>
    <xf numFmtId="166" fontId="38" fillId="0" borderId="0" xfId="95" applyNumberFormat="1" applyFont="1" applyAlignment="1">
      <alignment horizontal="center"/>
    </xf>
    <xf numFmtId="0" fontId="38" fillId="0" borderId="22" xfId="0" applyFont="1" applyBorder="1" applyAlignment="1">
      <alignment horizontal="center"/>
    </xf>
    <xf numFmtId="0" fontId="38" fillId="0" borderId="23" xfId="0" applyFont="1" applyBorder="1" applyAlignment="1">
      <alignment horizontal="center"/>
    </xf>
    <xf numFmtId="165" fontId="38" fillId="0" borderId="38" xfId="0" applyNumberFormat="1" applyFont="1" applyBorder="1" applyAlignment="1">
      <alignment horizontal="center"/>
    </xf>
    <xf numFmtId="165" fontId="38" fillId="0" borderId="18" xfId="0" applyNumberFormat="1" applyFont="1" applyBorder="1" applyAlignment="1">
      <alignment horizontal="center"/>
    </xf>
    <xf numFmtId="165" fontId="38" fillId="0" borderId="32" xfId="0" applyNumberFormat="1" applyFont="1" applyBorder="1" applyAlignment="1">
      <alignment horizontal="center"/>
    </xf>
    <xf numFmtId="165" fontId="38" fillId="0" borderId="35" xfId="0" applyNumberFormat="1" applyFont="1" applyBorder="1" applyAlignment="1">
      <alignment horizontal="center"/>
    </xf>
    <xf numFmtId="165" fontId="38" fillId="0" borderId="43" xfId="0" applyNumberFormat="1" applyFont="1" applyBorder="1" applyAlignment="1">
      <alignment horizontal="center"/>
    </xf>
    <xf numFmtId="165" fontId="38" fillId="0" borderId="50" xfId="56" applyNumberFormat="1" applyFont="1" applyBorder="1" applyAlignment="1">
      <alignment horizontal="center"/>
    </xf>
    <xf numFmtId="165" fontId="38" fillId="0" borderId="36" xfId="0" applyNumberFormat="1" applyFont="1" applyBorder="1" applyAlignment="1">
      <alignment horizontal="center"/>
    </xf>
    <xf numFmtId="49" fontId="38" fillId="0" borderId="0" xfId="0" applyNumberFormat="1" applyFont="1" applyAlignment="1">
      <alignment vertical="center"/>
    </xf>
    <xf numFmtId="0" fontId="38" fillId="0" borderId="0" xfId="0" applyFont="1" applyAlignment="1">
      <alignment vertical="center"/>
    </xf>
    <xf numFmtId="165" fontId="38" fillId="0" borderId="0" xfId="56" applyNumberFormat="1" applyFont="1" applyAlignment="1">
      <alignment horizontal="center" vertical="center"/>
    </xf>
    <xf numFmtId="165" fontId="38" fillId="0" borderId="0" xfId="0" applyNumberFormat="1" applyFont="1" applyAlignment="1">
      <alignment horizontal="center" vertical="center"/>
    </xf>
    <xf numFmtId="0" fontId="45" fillId="0" borderId="0" xfId="96" applyAlignment="1">
      <alignment vertical="center"/>
    </xf>
    <xf numFmtId="165" fontId="38" fillId="0" borderId="44" xfId="86" applyNumberFormat="1" applyFont="1" applyBorder="1" applyAlignment="1">
      <alignment horizontal="center" vertical="center"/>
    </xf>
    <xf numFmtId="165" fontId="38" fillId="0" borderId="48" xfId="86" applyNumberFormat="1" applyFont="1" applyBorder="1" applyAlignment="1">
      <alignment horizontal="center" vertical="center"/>
    </xf>
    <xf numFmtId="165" fontId="38" fillId="0" borderId="20" xfId="86" applyNumberFormat="1" applyFont="1" applyBorder="1" applyAlignment="1">
      <alignment horizontal="center" vertical="center"/>
    </xf>
    <xf numFmtId="0" fontId="41" fillId="0" borderId="0" xfId="0" applyFont="1" applyAlignment="1">
      <alignment horizontal="right" vertical="center"/>
    </xf>
    <xf numFmtId="0" fontId="44" fillId="0" borderId="21" xfId="0" applyFont="1" applyBorder="1" applyAlignment="1">
      <alignment horizontal="center" shrinkToFit="1"/>
    </xf>
    <xf numFmtId="1" fontId="46" fillId="0" borderId="18" xfId="0" applyNumberFormat="1" applyFont="1" applyBorder="1" applyAlignment="1">
      <alignment horizontal="left"/>
    </xf>
    <xf numFmtId="0" fontId="35" fillId="0" borderId="21" xfId="0" applyFont="1" applyBorder="1" applyAlignment="1">
      <alignment horizontal="center"/>
    </xf>
    <xf numFmtId="1" fontId="46" fillId="0" borderId="29" xfId="0" applyNumberFormat="1" applyFont="1" applyBorder="1" applyAlignment="1">
      <alignment horizontal="left"/>
    </xf>
    <xf numFmtId="49" fontId="42" fillId="0" borderId="13" xfId="0" applyNumberFormat="1" applyFont="1" applyBorder="1"/>
    <xf numFmtId="0" fontId="43" fillId="0" borderId="12" xfId="0" applyFont="1" applyBorder="1" applyAlignment="1">
      <alignment horizontal="center"/>
    </xf>
    <xf numFmtId="0" fontId="42" fillId="0" borderId="25" xfId="0" applyFont="1" applyBorder="1" applyAlignment="1">
      <alignment horizontal="center"/>
    </xf>
    <xf numFmtId="0" fontId="42" fillId="0" borderId="12" xfId="0" applyFont="1" applyBorder="1" applyAlignment="1">
      <alignment horizontal="center"/>
    </xf>
    <xf numFmtId="49" fontId="42" fillId="0" borderId="25" xfId="0" applyNumberFormat="1" applyFont="1" applyBorder="1" applyAlignment="1">
      <alignment horizontal="center" vertical="center"/>
    </xf>
    <xf numFmtId="49" fontId="42" fillId="0" borderId="25" xfId="0" applyNumberFormat="1" applyFont="1" applyBorder="1" applyAlignment="1">
      <alignment horizontal="center"/>
    </xf>
    <xf numFmtId="49" fontId="42" fillId="0" borderId="0" xfId="0" applyNumberFormat="1" applyFont="1" applyAlignment="1">
      <alignment horizontal="center"/>
    </xf>
    <xf numFmtId="49" fontId="38" fillId="0" borderId="0" xfId="0" applyNumberFormat="1" applyFont="1" applyAlignment="1">
      <alignment horizontal="center"/>
    </xf>
    <xf numFmtId="49" fontId="38" fillId="0" borderId="19" xfId="0" applyNumberFormat="1" applyFont="1" applyBorder="1" applyAlignment="1">
      <alignment horizontal="center"/>
    </xf>
    <xf numFmtId="49" fontId="42" fillId="0" borderId="16" xfId="0" applyNumberFormat="1" applyFont="1" applyBorder="1"/>
    <xf numFmtId="0" fontId="38" fillId="0" borderId="16" xfId="0" applyFont="1" applyBorder="1" applyAlignment="1">
      <alignment horizontal="center"/>
    </xf>
    <xf numFmtId="49" fontId="42" fillId="0" borderId="54" xfId="0" applyNumberFormat="1" applyFont="1" applyBorder="1"/>
    <xf numFmtId="0" fontId="38" fillId="0" borderId="54" xfId="0" applyFont="1" applyBorder="1" applyAlignment="1">
      <alignment horizontal="center"/>
    </xf>
    <xf numFmtId="49" fontId="42" fillId="0" borderId="13" xfId="0" applyNumberFormat="1" applyFont="1" applyBorder="1" applyAlignment="1">
      <alignment horizontal="center"/>
    </xf>
    <xf numFmtId="49" fontId="42" fillId="0" borderId="55" xfId="0" applyNumberFormat="1" applyFont="1" applyBorder="1" applyAlignment="1">
      <alignment horizontal="center"/>
    </xf>
    <xf numFmtId="49" fontId="42" fillId="0" borderId="16" xfId="0" applyNumberFormat="1" applyFont="1" applyBorder="1" applyAlignment="1">
      <alignment horizontal="center"/>
    </xf>
    <xf numFmtId="49" fontId="42" fillId="0" borderId="54" xfId="0" applyNumberFormat="1" applyFont="1" applyBorder="1" applyAlignment="1">
      <alignment horizontal="center"/>
    </xf>
    <xf numFmtId="49" fontId="42" fillId="0" borderId="12" xfId="0" applyNumberFormat="1" applyFont="1" applyBorder="1" applyAlignment="1">
      <alignment horizontal="center"/>
    </xf>
    <xf numFmtId="1" fontId="46" fillId="0" borderId="0" xfId="0" applyNumberFormat="1" applyFont="1" applyAlignment="1">
      <alignment horizontal="left"/>
    </xf>
    <xf numFmtId="165" fontId="38" fillId="0" borderId="0" xfId="56" applyNumberFormat="1" applyFont="1" applyBorder="1" applyAlignment="1">
      <alignment horizontal="center"/>
    </xf>
    <xf numFmtId="49" fontId="36" fillId="0" borderId="12" xfId="0" applyNumberFormat="1" applyFont="1" applyBorder="1"/>
    <xf numFmtId="49" fontId="30" fillId="0" borderId="46" xfId="0" applyNumberFormat="1" applyFont="1" applyBorder="1"/>
    <xf numFmtId="49" fontId="30" fillId="0" borderId="30" xfId="0" applyNumberFormat="1" applyFont="1" applyBorder="1"/>
    <xf numFmtId="49" fontId="30" fillId="0" borderId="25" xfId="0" applyNumberFormat="1" applyFont="1" applyBorder="1"/>
    <xf numFmtId="49" fontId="30" fillId="0" borderId="13" xfId="0" applyNumberFormat="1" applyFont="1" applyBorder="1"/>
    <xf numFmtId="49" fontId="30" fillId="0" borderId="19" xfId="0" applyNumberFormat="1" applyFont="1" applyBorder="1"/>
    <xf numFmtId="49" fontId="36" fillId="0" borderId="0" xfId="0" applyNumberFormat="1" applyFont="1"/>
    <xf numFmtId="49" fontId="30" fillId="0" borderId="12" xfId="0" applyNumberFormat="1" applyFont="1" applyBorder="1"/>
    <xf numFmtId="49" fontId="43" fillId="0" borderId="25" xfId="0" applyNumberFormat="1" applyFont="1" applyBorder="1" applyAlignment="1">
      <alignment horizontal="center"/>
    </xf>
    <xf numFmtId="49" fontId="43" fillId="0" borderId="12" xfId="0" applyNumberFormat="1" applyFont="1" applyBorder="1" applyAlignment="1">
      <alignment horizontal="center"/>
    </xf>
    <xf numFmtId="49" fontId="43" fillId="0" borderId="0" xfId="0" applyNumberFormat="1" applyFont="1" applyAlignment="1">
      <alignment horizontal="center"/>
    </xf>
    <xf numFmtId="49" fontId="43" fillId="0" borderId="19" xfId="0" applyNumberFormat="1" applyFont="1" applyBorder="1" applyAlignment="1">
      <alignment horizontal="center"/>
    </xf>
    <xf numFmtId="0" fontId="38" fillId="48" borderId="22" xfId="0" applyFont="1" applyFill="1" applyBorder="1"/>
    <xf numFmtId="1" fontId="38" fillId="48" borderId="27" xfId="0" applyNumberFormat="1" applyFont="1" applyFill="1" applyBorder="1" applyAlignment="1">
      <alignment horizontal="center"/>
    </xf>
    <xf numFmtId="49" fontId="42" fillId="48" borderId="12" xfId="0" applyNumberFormat="1" applyFont="1" applyFill="1" applyBorder="1"/>
    <xf numFmtId="0" fontId="38" fillId="48" borderId="12" xfId="0" applyFont="1" applyFill="1" applyBorder="1" applyAlignment="1">
      <alignment horizontal="center"/>
    </xf>
    <xf numFmtId="0" fontId="43" fillId="48" borderId="12" xfId="0" applyFont="1" applyFill="1" applyBorder="1" applyAlignment="1">
      <alignment horizontal="center"/>
    </xf>
    <xf numFmtId="165" fontId="38" fillId="48" borderId="28" xfId="56" applyNumberFormat="1" applyFont="1" applyFill="1" applyBorder="1" applyAlignment="1">
      <alignment horizontal="center"/>
    </xf>
    <xf numFmtId="0" fontId="38" fillId="48" borderId="0" xfId="0" applyFont="1" applyFill="1"/>
    <xf numFmtId="165" fontId="38" fillId="48" borderId="35" xfId="56" applyNumberFormat="1" applyFont="1" applyFill="1" applyBorder="1" applyAlignment="1">
      <alignment horizontal="center"/>
    </xf>
    <xf numFmtId="165" fontId="38" fillId="48" borderId="40" xfId="0" applyNumberFormat="1" applyFont="1" applyFill="1" applyBorder="1" applyAlignment="1">
      <alignment horizontal="center"/>
    </xf>
    <xf numFmtId="44" fontId="48" fillId="49" borderId="56" xfId="0" applyNumberFormat="1" applyFont="1" applyFill="1" applyBorder="1" applyAlignment="1">
      <alignment horizontal="left"/>
    </xf>
    <xf numFmtId="44" fontId="48" fillId="50" borderId="56" xfId="0" applyNumberFormat="1" applyFont="1" applyFill="1" applyBorder="1" applyAlignment="1">
      <alignment horizontal="left"/>
    </xf>
    <xf numFmtId="44" fontId="48" fillId="49" borderId="10" xfId="0" applyNumberFormat="1" applyFont="1" applyFill="1" applyBorder="1" applyAlignment="1">
      <alignment horizontal="center"/>
    </xf>
    <xf numFmtId="44" fontId="48" fillId="50" borderId="10" xfId="0" applyNumberFormat="1" applyFont="1" applyFill="1" applyBorder="1" applyAlignment="1">
      <alignment horizontal="center"/>
    </xf>
    <xf numFmtId="169" fontId="49" fillId="0" borderId="10" xfId="0" applyNumberFormat="1" applyFont="1" applyBorder="1" applyAlignment="1">
      <alignment vertical="center" wrapText="1"/>
    </xf>
    <xf numFmtId="0" fontId="50" fillId="0" borderId="0" xfId="0" applyFont="1"/>
    <xf numFmtId="169" fontId="51" fillId="0" borderId="58" xfId="0" applyNumberFormat="1" applyFont="1" applyBorder="1" applyAlignment="1">
      <alignment horizontal="center" vertical="center"/>
    </xf>
    <xf numFmtId="0" fontId="52" fillId="0" borderId="58" xfId="0" applyFont="1" applyBorder="1" applyAlignment="1">
      <alignment horizontal="center"/>
    </xf>
    <xf numFmtId="0" fontId="52" fillId="0" borderId="58" xfId="0" applyFont="1" applyBorder="1"/>
    <xf numFmtId="171" fontId="52" fillId="0" borderId="58" xfId="0" applyNumberFormat="1" applyFont="1" applyBorder="1"/>
    <xf numFmtId="169" fontId="51" fillId="0" borderId="0" xfId="0" applyNumberFormat="1" applyFont="1" applyAlignment="1">
      <alignment horizontal="center" vertical="center"/>
    </xf>
    <xf numFmtId="0" fontId="53" fillId="0" borderId="0" xfId="0" applyFont="1" applyAlignment="1">
      <alignment horizontal="center" vertical="top"/>
    </xf>
    <xf numFmtId="0" fontId="53" fillId="0" borderId="0" xfId="0" applyFont="1" applyAlignment="1">
      <alignment horizontal="left" vertical="top"/>
    </xf>
    <xf numFmtId="0" fontId="54" fillId="0" borderId="59" xfId="0" applyFont="1" applyBorder="1" applyAlignment="1">
      <alignment vertical="top" wrapText="1"/>
    </xf>
    <xf numFmtId="0" fontId="54" fillId="0" borderId="60" xfId="0" applyFont="1" applyBorder="1" applyAlignment="1">
      <alignment horizontal="center" vertical="top" wrapText="1"/>
    </xf>
    <xf numFmtId="0" fontId="54" fillId="0" borderId="59" xfId="0" applyFont="1" applyBorder="1" applyAlignment="1">
      <alignment vertical="top"/>
    </xf>
    <xf numFmtId="0" fontId="54" fillId="0" borderId="60" xfId="0" applyFont="1" applyBorder="1" applyAlignment="1">
      <alignment vertical="top"/>
    </xf>
    <xf numFmtId="0" fontId="54" fillId="0" borderId="60" xfId="0" applyFont="1" applyBorder="1" applyAlignment="1">
      <alignment vertical="top" wrapText="1"/>
    </xf>
    <xf numFmtId="0" fontId="54" fillId="0" borderId="61" xfId="0" applyFont="1" applyBorder="1" applyAlignment="1">
      <alignment vertical="top" wrapText="1"/>
    </xf>
    <xf numFmtId="0" fontId="54" fillId="0" borderId="62" xfId="0" applyFont="1" applyBorder="1" applyAlignment="1">
      <alignment vertical="top" wrapText="1"/>
    </xf>
    <xf numFmtId="0" fontId="54" fillId="0" borderId="63" xfId="0" applyFont="1" applyBorder="1" applyAlignment="1">
      <alignment vertical="top" wrapText="1"/>
    </xf>
    <xf numFmtId="0" fontId="54" fillId="0" borderId="64" xfId="0" applyFont="1" applyBorder="1" applyAlignment="1">
      <alignment horizontal="center" vertical="top" wrapText="1"/>
    </xf>
    <xf numFmtId="0" fontId="54" fillId="0" borderId="63" xfId="0" applyFont="1" applyBorder="1" applyAlignment="1">
      <alignment vertical="top"/>
    </xf>
    <xf numFmtId="0" fontId="54" fillId="0" borderId="64" xfId="0" applyFont="1" applyBorder="1" applyAlignment="1">
      <alignment vertical="top"/>
    </xf>
    <xf numFmtId="0" fontId="54" fillId="0" borderId="64" xfId="0" applyFont="1" applyBorder="1" applyAlignment="1">
      <alignment vertical="top" wrapText="1"/>
    </xf>
    <xf numFmtId="0" fontId="54" fillId="0" borderId="58" xfId="0" applyFont="1" applyBorder="1" applyAlignment="1">
      <alignment horizontal="center" vertical="top" wrapText="1"/>
    </xf>
    <xf numFmtId="0" fontId="55" fillId="48" borderId="58" xfId="0" applyFont="1" applyFill="1" applyBorder="1" applyAlignment="1">
      <alignment horizontal="center" vertical="top" wrapText="1"/>
    </xf>
    <xf numFmtId="0" fontId="55" fillId="0" borderId="58" xfId="0" applyFont="1" applyBorder="1" applyAlignment="1">
      <alignment horizontal="center" vertical="top" wrapText="1"/>
    </xf>
    <xf numFmtId="49" fontId="54" fillId="51" borderId="65" xfId="0" applyNumberFormat="1" applyFont="1" applyFill="1" applyBorder="1" applyAlignment="1">
      <alignment horizontal="center" vertical="top" wrapText="1"/>
    </xf>
    <xf numFmtId="49" fontId="54" fillId="0" borderId="65" xfId="0" applyNumberFormat="1" applyFont="1" applyBorder="1" applyAlignment="1">
      <alignment horizontal="center" vertical="top" wrapText="1"/>
    </xf>
    <xf numFmtId="0" fontId="54" fillId="51" borderId="65" xfId="0" applyFont="1" applyFill="1" applyBorder="1" applyAlignment="1">
      <alignment horizontal="left" vertical="top"/>
    </xf>
    <xf numFmtId="0" fontId="54" fillId="51" borderId="66" xfId="0" applyFont="1" applyFill="1" applyBorder="1" applyAlignment="1">
      <alignment horizontal="center" vertical="top" wrapText="1"/>
    </xf>
    <xf numFmtId="172" fontId="54" fillId="51" borderId="64" xfId="0" applyNumberFormat="1" applyFont="1" applyFill="1" applyBorder="1" applyAlignment="1">
      <alignment horizontal="center" vertical="top" wrapText="1"/>
    </xf>
    <xf numFmtId="173" fontId="55" fillId="51" borderId="58" xfId="0" applyNumberFormat="1" applyFont="1" applyFill="1" applyBorder="1" applyAlignment="1">
      <alignment horizontal="center" vertical="top" shrinkToFit="1"/>
    </xf>
    <xf numFmtId="1" fontId="55" fillId="51" borderId="65" xfId="0" applyNumberFormat="1" applyFont="1" applyFill="1" applyBorder="1" applyAlignment="1">
      <alignment horizontal="center" vertical="top" shrinkToFit="1"/>
    </xf>
    <xf numFmtId="49" fontId="55" fillId="0" borderId="65" xfId="0" applyNumberFormat="1" applyFont="1" applyBorder="1" applyAlignment="1">
      <alignment horizontal="center" vertical="top" shrinkToFit="1"/>
    </xf>
    <xf numFmtId="172" fontId="54" fillId="51" borderId="65" xfId="0" applyNumberFormat="1" applyFont="1" applyFill="1" applyBorder="1" applyAlignment="1">
      <alignment horizontal="center" vertical="top" wrapText="1"/>
    </xf>
    <xf numFmtId="1" fontId="54" fillId="51" borderId="65" xfId="0" applyNumberFormat="1" applyFont="1" applyFill="1" applyBorder="1" applyAlignment="1">
      <alignment horizontal="center" vertical="top" wrapText="1"/>
    </xf>
    <xf numFmtId="1" fontId="55" fillId="51" borderId="60" xfId="0" applyNumberFormat="1" applyFont="1" applyFill="1" applyBorder="1" applyAlignment="1">
      <alignment horizontal="center" vertical="top" shrinkToFit="1"/>
    </xf>
    <xf numFmtId="49" fontId="55" fillId="0" borderId="60" xfId="0" applyNumberFormat="1" applyFont="1" applyBorder="1" applyAlignment="1">
      <alignment horizontal="center" vertical="top" shrinkToFit="1"/>
    </xf>
    <xf numFmtId="0" fontId="54" fillId="51" borderId="60" xfId="0" applyFont="1" applyFill="1" applyBorder="1" applyAlignment="1">
      <alignment horizontal="left" vertical="top"/>
    </xf>
    <xf numFmtId="0" fontId="54" fillId="51" borderId="59" xfId="0" applyFont="1" applyFill="1" applyBorder="1" applyAlignment="1">
      <alignment horizontal="center" vertical="top" wrapText="1"/>
    </xf>
    <xf numFmtId="1" fontId="55" fillId="51" borderId="58" xfId="0" applyNumberFormat="1" applyFont="1" applyFill="1" applyBorder="1" applyAlignment="1">
      <alignment horizontal="center" vertical="top"/>
    </xf>
    <xf numFmtId="49" fontId="55" fillId="48" borderId="58" xfId="0" applyNumberFormat="1" applyFont="1" applyFill="1" applyBorder="1" applyAlignment="1">
      <alignment horizontal="center" vertical="top"/>
    </xf>
    <xf numFmtId="0" fontId="55" fillId="51" borderId="58" xfId="0" applyFont="1" applyFill="1" applyBorder="1" applyAlignment="1">
      <alignment horizontal="left" vertical="top"/>
    </xf>
    <xf numFmtId="0" fontId="54" fillId="51" borderId="58" xfId="0" applyFont="1" applyFill="1" applyBorder="1" applyAlignment="1">
      <alignment horizontal="center" vertical="top" wrapText="1"/>
    </xf>
    <xf numFmtId="0" fontId="55" fillId="51" borderId="58" xfId="0" applyFont="1" applyFill="1" applyBorder="1" applyAlignment="1">
      <alignment horizontal="center" vertical="top"/>
    </xf>
    <xf numFmtId="172" fontId="55" fillId="51" borderId="67" xfId="0" applyNumberFormat="1" applyFont="1" applyFill="1" applyBorder="1" applyAlignment="1">
      <alignment horizontal="center" vertical="top"/>
    </xf>
    <xf numFmtId="1" fontId="54" fillId="51" borderId="58" xfId="0" applyNumberFormat="1" applyFont="1" applyFill="1" applyBorder="1" applyAlignment="1">
      <alignment horizontal="center" vertical="top"/>
    </xf>
    <xf numFmtId="49" fontId="54" fillId="48" borderId="58" xfId="0" applyNumberFormat="1" applyFont="1" applyFill="1" applyBorder="1" applyAlignment="1">
      <alignment horizontal="center" vertical="top"/>
    </xf>
    <xf numFmtId="0" fontId="54" fillId="51" borderId="58" xfId="0" applyFont="1" applyFill="1" applyBorder="1" applyAlignment="1">
      <alignment horizontal="left" vertical="top"/>
    </xf>
    <xf numFmtId="172" fontId="55" fillId="51" borderId="58" xfId="0" applyNumberFormat="1" applyFont="1" applyFill="1" applyBorder="1" applyAlignment="1">
      <alignment horizontal="center" vertical="top"/>
    </xf>
    <xf numFmtId="0" fontId="56" fillId="51" borderId="58" xfId="0" applyFont="1" applyFill="1" applyBorder="1" applyAlignment="1">
      <alignment horizontal="center" vertical="top"/>
    </xf>
    <xf numFmtId="174" fontId="52" fillId="0" borderId="58" xfId="0" applyNumberFormat="1" applyFont="1" applyBorder="1"/>
    <xf numFmtId="0" fontId="0" fillId="49" borderId="0" xfId="0" applyFill="1"/>
    <xf numFmtId="0" fontId="52" fillId="49" borderId="68" xfId="0" applyFont="1" applyFill="1" applyBorder="1" applyAlignment="1">
      <alignment horizontal="center"/>
    </xf>
    <xf numFmtId="168" fontId="0" fillId="49" borderId="0" xfId="0" applyNumberFormat="1" applyFill="1"/>
    <xf numFmtId="44" fontId="48" fillId="50" borderId="10" xfId="0" applyNumberFormat="1" applyFont="1" applyFill="1" applyBorder="1" applyAlignment="1">
      <alignment horizontal="left" wrapText="1"/>
    </xf>
    <xf numFmtId="169" fontId="49" fillId="49" borderId="10" xfId="0" applyNumberFormat="1" applyFont="1" applyFill="1" applyBorder="1" applyAlignment="1">
      <alignment vertical="center" wrapText="1"/>
    </xf>
    <xf numFmtId="0" fontId="52" fillId="49" borderId="58" xfId="0" applyFont="1" applyFill="1" applyBorder="1" applyAlignment="1">
      <alignment horizontal="center"/>
    </xf>
    <xf numFmtId="0" fontId="52" fillId="49" borderId="58" xfId="0" applyFont="1" applyFill="1" applyBorder="1"/>
    <xf numFmtId="0" fontId="50" fillId="49" borderId="0" xfId="0" applyFont="1" applyFill="1"/>
    <xf numFmtId="0" fontId="54" fillId="49" borderId="0" xfId="0" applyFont="1" applyFill="1" applyAlignment="1">
      <alignment vertical="top" wrapText="1"/>
    </xf>
    <xf numFmtId="2" fontId="54" fillId="49" borderId="64" xfId="0" applyNumberFormat="1" applyFont="1" applyFill="1" applyBorder="1" applyAlignment="1">
      <alignment horizontal="center" vertical="top" wrapText="1"/>
    </xf>
    <xf numFmtId="0" fontId="53" fillId="49" borderId="0" xfId="0" applyFont="1" applyFill="1" applyAlignment="1">
      <alignment horizontal="center" vertical="top"/>
    </xf>
    <xf numFmtId="44" fontId="48" fillId="50" borderId="10" xfId="0" applyNumberFormat="1" applyFont="1" applyFill="1" applyBorder="1" applyAlignment="1">
      <alignment horizontal="left" vertical="center" wrapText="1"/>
    </xf>
    <xf numFmtId="0" fontId="54" fillId="49" borderId="62" xfId="0" applyFont="1" applyFill="1" applyBorder="1" applyAlignment="1">
      <alignment vertical="top" wrapText="1"/>
    </xf>
    <xf numFmtId="173" fontId="55" fillId="49" borderId="58" xfId="0" applyNumberFormat="1" applyFont="1" applyFill="1" applyBorder="1" applyAlignment="1">
      <alignment horizontal="center" vertical="top" shrinkToFit="1"/>
    </xf>
    <xf numFmtId="0" fontId="53" fillId="52" borderId="0" xfId="0" applyFont="1" applyFill="1" applyAlignment="1">
      <alignment horizontal="left" vertical="top"/>
    </xf>
    <xf numFmtId="168" fontId="52" fillId="49" borderId="58" xfId="0" applyNumberFormat="1" applyFont="1" applyFill="1" applyBorder="1" applyAlignment="1">
      <alignment horizontal="center"/>
    </xf>
    <xf numFmtId="168" fontId="52" fillId="49" borderId="58" xfId="0" applyNumberFormat="1" applyFont="1" applyFill="1" applyBorder="1"/>
    <xf numFmtId="0" fontId="4" fillId="0" borderId="0" xfId="97" applyAlignment="1"/>
    <xf numFmtId="49" fontId="4" fillId="0" borderId="0" xfId="97" applyNumberFormat="1" applyAlignment="1">
      <alignment horizontal="left"/>
    </xf>
    <xf numFmtId="170" fontId="4" fillId="0" borderId="69" xfId="97" applyNumberFormat="1" applyBorder="1" applyAlignment="1">
      <alignment vertical="top" wrapText="1"/>
    </xf>
    <xf numFmtId="0" fontId="4" fillId="0" borderId="69" xfId="97" applyBorder="1" applyAlignment="1"/>
    <xf numFmtId="169" fontId="51" fillId="0" borderId="58" xfId="98" applyNumberFormat="1" applyFont="1" applyBorder="1" applyAlignment="1">
      <alignment horizontal="center" vertical="center"/>
    </xf>
    <xf numFmtId="1" fontId="4" fillId="0" borderId="69" xfId="97" applyNumberFormat="1" applyBorder="1" applyAlignment="1">
      <alignment horizontal="left"/>
    </xf>
    <xf numFmtId="169" fontId="4" fillId="0" borderId="69" xfId="97" applyNumberFormat="1" applyBorder="1" applyAlignment="1"/>
    <xf numFmtId="170" fontId="57" fillId="53" borderId="58" xfId="97" applyNumberFormat="1" applyFont="1" applyFill="1" applyBorder="1" applyAlignment="1">
      <alignment horizontal="center" wrapText="1"/>
    </xf>
    <xf numFmtId="0" fontId="57" fillId="53" borderId="58" xfId="97" applyFont="1" applyFill="1" applyBorder="1" applyAlignment="1">
      <alignment horizontal="center" vertical="center" wrapText="1"/>
    </xf>
    <xf numFmtId="0" fontId="57" fillId="0" borderId="58" xfId="97" applyFont="1" applyBorder="1" applyAlignment="1">
      <alignment wrapText="1"/>
    </xf>
    <xf numFmtId="0" fontId="57" fillId="0" borderId="58" xfId="97" applyFont="1" applyBorder="1" applyAlignment="1"/>
    <xf numFmtId="49" fontId="57" fillId="0" borderId="58" xfId="97" applyNumberFormat="1" applyFont="1" applyBorder="1" applyAlignment="1">
      <alignment horizontal="left"/>
    </xf>
    <xf numFmtId="0" fontId="57" fillId="0" borderId="10" xfId="97" applyFont="1" applyBorder="1" applyAlignment="1"/>
    <xf numFmtId="49" fontId="4" fillId="0" borderId="58" xfId="97" applyNumberFormat="1" applyBorder="1" applyAlignment="1">
      <alignment horizontal="left"/>
    </xf>
    <xf numFmtId="0" fontId="4" fillId="0" borderId="58" xfId="97" applyBorder="1" applyAlignment="1"/>
    <xf numFmtId="169" fontId="49" fillId="0" borderId="57" xfId="98" applyNumberFormat="1" applyFont="1" applyBorder="1" applyAlignment="1">
      <alignment vertical="center" wrapText="1"/>
    </xf>
    <xf numFmtId="169" fontId="49" fillId="0" borderId="10" xfId="98" applyNumberFormat="1" applyFont="1" applyBorder="1" applyAlignment="1">
      <alignment vertical="center" wrapText="1"/>
    </xf>
    <xf numFmtId="0" fontId="50" fillId="0" borderId="0" xfId="98" applyFont="1"/>
    <xf numFmtId="0" fontId="50" fillId="0" borderId="0" xfId="98" applyFont="1" applyAlignment="1">
      <alignment horizontal="center" wrapText="1"/>
    </xf>
    <xf numFmtId="0" fontId="52" fillId="0" borderId="58" xfId="98" applyFont="1" applyBorder="1" applyAlignment="1">
      <alignment horizontal="center"/>
    </xf>
    <xf numFmtId="0" fontId="52" fillId="0" borderId="58" xfId="98" applyFont="1" applyBorder="1"/>
    <xf numFmtId="0" fontId="52" fillId="49" borderId="58" xfId="98" applyFont="1" applyFill="1" applyBorder="1" applyAlignment="1">
      <alignment horizontal="center"/>
    </xf>
    <xf numFmtId="0" fontId="50" fillId="0" borderId="0" xfId="98" applyFont="1" applyAlignment="1">
      <alignment horizontal="center"/>
    </xf>
    <xf numFmtId="169" fontId="51" fillId="49" borderId="58" xfId="98" applyNumberFormat="1" applyFont="1" applyFill="1" applyBorder="1" applyAlignment="1">
      <alignment horizontal="center" vertical="center"/>
    </xf>
    <xf numFmtId="171" fontId="52" fillId="49" borderId="58" xfId="98" applyNumberFormat="1" applyFont="1" applyFill="1" applyBorder="1"/>
    <xf numFmtId="171" fontId="52" fillId="49" borderId="58" xfId="98" applyNumberFormat="1" applyFont="1" applyFill="1" applyBorder="1" applyAlignment="1">
      <alignment horizontal="center"/>
    </xf>
    <xf numFmtId="0" fontId="50" fillId="49" borderId="0" xfId="98" applyFont="1" applyFill="1"/>
    <xf numFmtId="171" fontId="52" fillId="0" borderId="58" xfId="98" applyNumberFormat="1" applyFont="1" applyBorder="1"/>
    <xf numFmtId="174" fontId="52" fillId="0" borderId="58" xfId="98" applyNumberFormat="1" applyFont="1" applyBorder="1"/>
    <xf numFmtId="0" fontId="55" fillId="0" borderId="0" xfId="98" applyFont="1" applyAlignment="1">
      <alignment horizontal="center" vertical="top"/>
    </xf>
    <xf numFmtId="0" fontId="55" fillId="0" borderId="0" xfId="98" applyFont="1" applyAlignment="1">
      <alignment horizontal="left" vertical="top"/>
    </xf>
    <xf numFmtId="169" fontId="51" fillId="0" borderId="0" xfId="98" applyNumberFormat="1" applyFont="1" applyAlignment="1">
      <alignment horizontal="center" vertical="center"/>
    </xf>
    <xf numFmtId="1" fontId="58" fillId="0" borderId="69" xfId="97" applyNumberFormat="1" applyFont="1" applyBorder="1" applyAlignment="1">
      <alignment horizontal="left"/>
    </xf>
    <xf numFmtId="2" fontId="0" fillId="0" borderId="0" xfId="0" applyNumberFormat="1"/>
    <xf numFmtId="1" fontId="0" fillId="0" borderId="0" xfId="0" applyNumberFormat="1" applyAlignment="1">
      <alignment horizontal="left"/>
    </xf>
    <xf numFmtId="0" fontId="4" fillId="49" borderId="0" xfId="97" applyFill="1" applyAlignment="1"/>
    <xf numFmtId="0" fontId="57" fillId="49" borderId="10" xfId="97" applyFont="1" applyFill="1" applyBorder="1" applyAlignment="1"/>
    <xf numFmtId="170" fontId="57" fillId="49" borderId="58" xfId="97" applyNumberFormat="1" applyFont="1" applyFill="1" applyBorder="1" applyAlignment="1">
      <alignment horizontal="center" wrapText="1"/>
    </xf>
    <xf numFmtId="170" fontId="4" fillId="49" borderId="69" xfId="97" applyNumberFormat="1" applyFill="1" applyBorder="1" applyAlignment="1">
      <alignment vertical="top" wrapText="1"/>
    </xf>
    <xf numFmtId="0" fontId="54" fillId="49" borderId="58" xfId="0" applyFont="1" applyFill="1" applyBorder="1" applyAlignment="1">
      <alignment horizontal="center" vertical="top" wrapText="1"/>
    </xf>
    <xf numFmtId="165" fontId="0" fillId="0" borderId="0" xfId="0" applyNumberFormat="1"/>
    <xf numFmtId="9" fontId="0" fillId="0" borderId="0" xfId="86" applyFont="1"/>
    <xf numFmtId="0" fontId="0" fillId="52" borderId="0" xfId="0" applyFill="1"/>
    <xf numFmtId="0" fontId="0" fillId="52" borderId="0" xfId="0" applyFill="1" applyAlignment="1">
      <alignment horizontal="left"/>
    </xf>
    <xf numFmtId="2" fontId="0" fillId="52" borderId="0" xfId="0" applyNumberFormat="1" applyFill="1"/>
    <xf numFmtId="14" fontId="0" fillId="49" borderId="0" xfId="0" applyNumberFormat="1" applyFill="1"/>
    <xf numFmtId="169" fontId="49" fillId="0" borderId="57" xfId="0" applyNumberFormat="1" applyFont="1" applyBorder="1" applyAlignment="1">
      <alignment vertical="center" wrapText="1"/>
    </xf>
    <xf numFmtId="0" fontId="31" fillId="0" borderId="0" xfId="0" applyFont="1" applyProtection="1">
      <protection locked="0"/>
    </xf>
    <xf numFmtId="165" fontId="60" fillId="0" borderId="0" xfId="0" applyNumberFormat="1" applyFont="1" applyAlignment="1">
      <alignment horizontal="right"/>
    </xf>
    <xf numFmtId="0" fontId="30" fillId="0" borderId="0" xfId="0" applyFont="1" applyProtection="1">
      <protection locked="0"/>
    </xf>
    <xf numFmtId="0" fontId="25" fillId="0" borderId="0" xfId="80" applyFont="1" applyAlignment="1" applyProtection="1">
      <alignment horizontal="right"/>
      <protection locked="0"/>
    </xf>
    <xf numFmtId="167" fontId="35" fillId="47" borderId="58" xfId="56" applyNumberFormat="1" applyFont="1" applyFill="1" applyBorder="1" applyAlignment="1" applyProtection="1">
      <alignment horizontal="center" vertical="center"/>
      <protection locked="0"/>
    </xf>
    <xf numFmtId="0" fontId="38" fillId="0" borderId="0" xfId="0" applyFont="1" applyProtection="1">
      <protection locked="0"/>
    </xf>
    <xf numFmtId="0" fontId="62" fillId="0" borderId="0" xfId="96" applyFont="1" applyFill="1"/>
    <xf numFmtId="0" fontId="63" fillId="0" borderId="0" xfId="0" applyFont="1" applyAlignment="1">
      <alignment horizontal="right"/>
    </xf>
    <xf numFmtId="165" fontId="38" fillId="47" borderId="58" xfId="0" applyNumberFormat="1" applyFont="1" applyFill="1" applyBorder="1" applyAlignment="1" applyProtection="1">
      <alignment horizontal="center"/>
      <protection locked="0"/>
    </xf>
    <xf numFmtId="44" fontId="38" fillId="0" borderId="0" xfId="56" applyFont="1" applyProtection="1">
      <protection locked="0"/>
    </xf>
    <xf numFmtId="0" fontId="26" fillId="54" borderId="15" xfId="0" applyFont="1" applyFill="1" applyBorder="1" applyAlignment="1">
      <alignment horizontal="center"/>
    </xf>
    <xf numFmtId="1" fontId="27" fillId="54" borderId="16" xfId="0" applyNumberFormat="1" applyFont="1" applyFill="1" applyBorder="1" applyAlignment="1">
      <alignment horizontal="left"/>
    </xf>
    <xf numFmtId="0" fontId="27" fillId="54" borderId="16" xfId="0" applyFont="1" applyFill="1" applyBorder="1" applyAlignment="1">
      <alignment horizontal="centerContinuous" vertical="center"/>
    </xf>
    <xf numFmtId="0" fontId="28" fillId="54" borderId="16" xfId="0" applyFont="1" applyFill="1" applyBorder="1"/>
    <xf numFmtId="165" fontId="27" fillId="54" borderId="17" xfId="56" applyNumberFormat="1" applyFont="1" applyFill="1" applyBorder="1" applyAlignment="1">
      <alignment horizontal="center"/>
    </xf>
    <xf numFmtId="165" fontId="29" fillId="54" borderId="15" xfId="0" applyNumberFormat="1" applyFont="1" applyFill="1" applyBorder="1" applyAlignment="1">
      <alignment horizontal="center"/>
    </xf>
    <xf numFmtId="0" fontId="29" fillId="54" borderId="16" xfId="0" applyFont="1" applyFill="1" applyBorder="1" applyAlignment="1" applyProtection="1">
      <alignment horizontal="center"/>
      <protection locked="0"/>
    </xf>
    <xf numFmtId="165" fontId="29" fillId="54" borderId="17" xfId="0" applyNumberFormat="1" applyFont="1" applyFill="1" applyBorder="1" applyAlignment="1">
      <alignment horizontal="center"/>
    </xf>
    <xf numFmtId="0" fontId="26" fillId="54" borderId="18" xfId="0" applyFont="1" applyFill="1" applyBorder="1" applyAlignment="1">
      <alignment horizontal="center"/>
    </xf>
    <xf numFmtId="1" fontId="27" fillId="54" borderId="19" xfId="0" applyNumberFormat="1" applyFont="1" applyFill="1" applyBorder="1" applyAlignment="1">
      <alignment horizontal="center"/>
    </xf>
    <xf numFmtId="0" fontId="27" fillId="54" borderId="19" xfId="0" applyFont="1" applyFill="1" applyBorder="1" applyAlignment="1">
      <alignment horizontal="centerContinuous" vertical="center"/>
    </xf>
    <xf numFmtId="0" fontId="27" fillId="54" borderId="19" xfId="0" applyFont="1" applyFill="1" applyBorder="1" applyAlignment="1">
      <alignment horizontal="center"/>
    </xf>
    <xf numFmtId="165" fontId="27" fillId="54" borderId="20" xfId="56" applyNumberFormat="1" applyFont="1" applyFill="1" applyBorder="1" applyAlignment="1">
      <alignment horizontal="center"/>
    </xf>
    <xf numFmtId="165" fontId="29" fillId="54" borderId="18" xfId="0" applyNumberFormat="1" applyFont="1" applyFill="1" applyBorder="1" applyAlignment="1">
      <alignment horizontal="center"/>
    </xf>
    <xf numFmtId="0" fontId="29" fillId="54" borderId="19" xfId="0" applyFont="1" applyFill="1" applyBorder="1" applyAlignment="1" applyProtection="1">
      <alignment horizontal="center"/>
      <protection locked="0"/>
    </xf>
    <xf numFmtId="165" fontId="29" fillId="54" borderId="20" xfId="0" applyNumberFormat="1" applyFont="1" applyFill="1" applyBorder="1" applyAlignment="1">
      <alignment horizontal="center"/>
    </xf>
    <xf numFmtId="1" fontId="38" fillId="0" borderId="33" xfId="86" applyNumberFormat="1" applyFont="1" applyBorder="1" applyAlignment="1" applyProtection="1">
      <alignment horizontal="center" vertical="center"/>
      <protection locked="0"/>
    </xf>
    <xf numFmtId="165" fontId="38" fillId="0" borderId="0" xfId="0" applyNumberFormat="1" applyFont="1"/>
    <xf numFmtId="1" fontId="38" fillId="0" borderId="58" xfId="86" applyNumberFormat="1" applyFont="1" applyBorder="1" applyAlignment="1" applyProtection="1">
      <alignment horizontal="center" vertical="center"/>
      <protection locked="0"/>
    </xf>
    <xf numFmtId="1" fontId="64" fillId="0" borderId="29" xfId="0" applyNumberFormat="1" applyFont="1" applyBorder="1" applyAlignment="1">
      <alignment horizontal="left"/>
    </xf>
    <xf numFmtId="1" fontId="38" fillId="0" borderId="41" xfId="86" applyNumberFormat="1" applyFont="1" applyBorder="1" applyAlignment="1" applyProtection="1">
      <alignment horizontal="center" vertical="center"/>
      <protection locked="0"/>
    </xf>
    <xf numFmtId="1" fontId="38" fillId="0" borderId="56" xfId="86" applyNumberFormat="1" applyFont="1" applyBorder="1" applyAlignment="1" applyProtection="1">
      <alignment horizontal="center" vertical="center"/>
      <protection locked="0"/>
    </xf>
    <xf numFmtId="1" fontId="38" fillId="0" borderId="0" xfId="86" applyNumberFormat="1" applyFont="1" applyAlignment="1" applyProtection="1">
      <alignment horizontal="center" vertical="center"/>
      <protection locked="0"/>
    </xf>
    <xf numFmtId="1" fontId="64" fillId="0" borderId="18" xfId="0" applyNumberFormat="1" applyFont="1" applyBorder="1" applyAlignment="1">
      <alignment horizontal="left"/>
    </xf>
    <xf numFmtId="1" fontId="38" fillId="0" borderId="19" xfId="86" applyNumberFormat="1" applyFont="1" applyBorder="1" applyAlignment="1" applyProtection="1">
      <alignment horizontal="center" vertical="center"/>
      <protection locked="0"/>
    </xf>
    <xf numFmtId="0" fontId="38" fillId="0" borderId="58"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52" xfId="0" applyFont="1" applyBorder="1" applyAlignment="1" applyProtection="1">
      <alignment horizontal="center" vertical="center"/>
      <protection locked="0"/>
    </xf>
    <xf numFmtId="0" fontId="38" fillId="0" borderId="56"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62" fillId="0" borderId="0" xfId="96" applyFont="1"/>
    <xf numFmtId="0" fontId="65" fillId="0" borderId="0" xfId="0" applyFont="1"/>
    <xf numFmtId="1" fontId="66" fillId="0" borderId="38" xfId="0" applyNumberFormat="1" applyFont="1" applyBorder="1" applyAlignment="1">
      <alignment horizontal="center"/>
    </xf>
    <xf numFmtId="0" fontId="38" fillId="0" borderId="33" xfId="0" applyFont="1" applyBorder="1" applyAlignment="1" applyProtection="1">
      <alignment horizontal="center"/>
      <protection locked="0"/>
    </xf>
    <xf numFmtId="0" fontId="38" fillId="0" borderId="58" xfId="0" applyFont="1" applyBorder="1" applyAlignment="1" applyProtection="1">
      <alignment horizontal="center"/>
      <protection locked="0"/>
    </xf>
    <xf numFmtId="0" fontId="38" fillId="0" borderId="19" xfId="0" applyFont="1" applyBorder="1" applyProtection="1">
      <protection locked="0"/>
    </xf>
    <xf numFmtId="165" fontId="65" fillId="0" borderId="0" xfId="56" applyNumberFormat="1" applyFont="1" applyAlignment="1">
      <alignment horizontal="center"/>
    </xf>
    <xf numFmtId="0" fontId="38" fillId="0" borderId="0" xfId="0" applyFont="1" applyAlignment="1" applyProtection="1">
      <alignment horizontal="center"/>
      <protection locked="0"/>
    </xf>
    <xf numFmtId="0" fontId="38" fillId="0" borderId="19" xfId="0" applyFont="1" applyBorder="1" applyAlignment="1" applyProtection="1">
      <alignment horizontal="center"/>
      <protection locked="0"/>
    </xf>
    <xf numFmtId="0" fontId="38" fillId="0" borderId="25" xfId="0" applyFont="1" applyBorder="1" applyAlignment="1">
      <alignment horizontal="centerContinuous" vertical="center"/>
    </xf>
    <xf numFmtId="0" fontId="38" fillId="0" borderId="12" xfId="0" applyFont="1" applyBorder="1" applyAlignment="1">
      <alignment horizontal="centerContinuous" vertical="center"/>
    </xf>
    <xf numFmtId="0" fontId="38" fillId="0" borderId="0" xfId="0" applyFont="1" applyAlignment="1">
      <alignment horizontal="centerContinuous" vertical="center"/>
    </xf>
    <xf numFmtId="0" fontId="38" fillId="0" borderId="19" xfId="0" applyFont="1" applyBorder="1" applyAlignment="1">
      <alignment horizontal="centerContinuous" vertical="center"/>
    </xf>
    <xf numFmtId="0" fontId="38" fillId="0" borderId="46" xfId="0" applyFont="1" applyBorder="1" applyAlignment="1">
      <alignment horizontal="centerContinuous" vertical="center"/>
    </xf>
    <xf numFmtId="0" fontId="38" fillId="0" borderId="56" xfId="0" applyFont="1" applyBorder="1" applyAlignment="1" applyProtection="1">
      <alignment horizontal="center"/>
      <protection locked="0"/>
    </xf>
    <xf numFmtId="0" fontId="67" fillId="0" borderId="0" xfId="0" applyFont="1" applyAlignment="1">
      <alignment horizontal="right" vertical="center"/>
    </xf>
    <xf numFmtId="0" fontId="2" fillId="0" borderId="25" xfId="0" applyFont="1" applyBorder="1" applyAlignment="1">
      <alignment horizontal="center"/>
    </xf>
    <xf numFmtId="0" fontId="2" fillId="0" borderId="0" xfId="0" applyFont="1" applyAlignment="1">
      <alignment horizontal="center"/>
    </xf>
    <xf numFmtId="0" fontId="2" fillId="0" borderId="19" xfId="0" applyFont="1" applyBorder="1" applyAlignment="1">
      <alignment horizontal="center"/>
    </xf>
    <xf numFmtId="0" fontId="2" fillId="0" borderId="12" xfId="0" applyFont="1" applyBorder="1" applyAlignment="1">
      <alignment horizontal="center"/>
    </xf>
    <xf numFmtId="0" fontId="2" fillId="0" borderId="16" xfId="0" applyFont="1" applyBorder="1" applyAlignment="1">
      <alignment horizontal="center"/>
    </xf>
    <xf numFmtId="0" fontId="2" fillId="0" borderId="54" xfId="0" applyFont="1" applyBorder="1" applyAlignment="1">
      <alignment horizontal="center"/>
    </xf>
    <xf numFmtId="0" fontId="2" fillId="0" borderId="13" xfId="0" applyFont="1" applyBorder="1" applyAlignment="1">
      <alignment horizontal="center"/>
    </xf>
    <xf numFmtId="0" fontId="64" fillId="0" borderId="0" xfId="0" applyFont="1" applyAlignment="1">
      <alignment horizontal="left" vertical="center"/>
    </xf>
    <xf numFmtId="0" fontId="64" fillId="0" borderId="18" xfId="0" applyFont="1" applyBorder="1" applyAlignment="1">
      <alignment horizontal="left" vertical="center"/>
    </xf>
    <xf numFmtId="1" fontId="64" fillId="0" borderId="18" xfId="0" applyNumberFormat="1" applyFont="1" applyBorder="1"/>
    <xf numFmtId="0" fontId="38" fillId="48" borderId="58" xfId="0" applyFont="1" applyFill="1" applyBorder="1" applyAlignment="1" applyProtection="1">
      <alignment horizontal="center"/>
      <protection locked="0"/>
    </xf>
    <xf numFmtId="0" fontId="38" fillId="0" borderId="41" xfId="0" applyFont="1" applyBorder="1" applyAlignment="1" applyProtection="1">
      <alignment horizontal="center"/>
      <protection locked="0"/>
    </xf>
    <xf numFmtId="0" fontId="38" fillId="0" borderId="11" xfId="0" applyFont="1" applyBorder="1" applyAlignment="1" applyProtection="1">
      <alignment horizontal="center"/>
      <protection locked="0"/>
    </xf>
    <xf numFmtId="1" fontId="69" fillId="0" borderId="18" xfId="0" applyNumberFormat="1" applyFont="1" applyBorder="1" applyAlignment="1">
      <alignment horizontal="left"/>
    </xf>
    <xf numFmtId="0" fontId="70" fillId="0" borderId="0" xfId="0" applyFont="1" applyAlignment="1">
      <alignment horizontal="right"/>
    </xf>
    <xf numFmtId="1" fontId="69" fillId="0" borderId="29" xfId="0" applyNumberFormat="1" applyFont="1" applyBorder="1" applyAlignment="1">
      <alignment horizontal="left"/>
    </xf>
    <xf numFmtId="0" fontId="38" fillId="0" borderId="52" xfId="0" applyFont="1" applyBorder="1" applyAlignment="1" applyProtection="1">
      <alignment horizontal="center"/>
      <protection locked="0"/>
    </xf>
    <xf numFmtId="0" fontId="71" fillId="0" borderId="0" xfId="0" applyFont="1" applyAlignment="1">
      <alignment vertical="center"/>
    </xf>
    <xf numFmtId="1" fontId="64" fillId="0" borderId="0" xfId="0" applyNumberFormat="1" applyFont="1" applyAlignment="1">
      <alignment vertical="center"/>
    </xf>
    <xf numFmtId="0" fontId="38" fillId="0" borderId="0" xfId="0" applyFont="1" applyAlignment="1" applyProtection="1">
      <alignment vertical="center"/>
      <protection locked="0"/>
    </xf>
    <xf numFmtId="0" fontId="62" fillId="0" borderId="0" xfId="96" applyFont="1" applyAlignment="1">
      <alignment vertical="center"/>
    </xf>
    <xf numFmtId="0" fontId="62" fillId="0" borderId="0" xfId="96" applyFont="1" applyFill="1" applyAlignment="1">
      <alignment vertical="center"/>
    </xf>
    <xf numFmtId="1" fontId="38" fillId="0" borderId="25" xfId="0" applyNumberFormat="1" applyFont="1" applyBorder="1" applyAlignment="1">
      <alignment horizontal="center"/>
    </xf>
    <xf numFmtId="1" fontId="38" fillId="0" borderId="12" xfId="0" applyNumberFormat="1" applyFont="1" applyBorder="1" applyAlignment="1">
      <alignment horizontal="center"/>
    </xf>
    <xf numFmtId="1" fontId="64" fillId="0" borderId="30" xfId="0" applyNumberFormat="1" applyFont="1" applyBorder="1" applyAlignment="1">
      <alignment horizontal="left"/>
    </xf>
    <xf numFmtId="1" fontId="38" fillId="0" borderId="46" xfId="0" applyNumberFormat="1" applyFont="1" applyBorder="1" applyAlignment="1">
      <alignment horizontal="center"/>
    </xf>
    <xf numFmtId="1" fontId="64" fillId="0" borderId="19" xfId="0" applyNumberFormat="1" applyFont="1" applyBorder="1" applyAlignment="1">
      <alignment horizontal="left"/>
    </xf>
    <xf numFmtId="1" fontId="64" fillId="0" borderId="46" xfId="0" applyNumberFormat="1" applyFont="1" applyBorder="1" applyAlignment="1">
      <alignment horizontal="left"/>
    </xf>
    <xf numFmtId="1" fontId="38" fillId="0" borderId="19" xfId="0" applyNumberFormat="1" applyFont="1" applyBorder="1" applyAlignment="1">
      <alignment horizontal="center"/>
    </xf>
    <xf numFmtId="1" fontId="38" fillId="0" borderId="13" xfId="0" applyNumberFormat="1" applyFont="1" applyBorder="1" applyAlignment="1">
      <alignment horizontal="center"/>
    </xf>
    <xf numFmtId="1" fontId="66" fillId="0" borderId="0" xfId="0" applyNumberFormat="1" applyFont="1" applyAlignment="1">
      <alignment horizontal="center"/>
    </xf>
    <xf numFmtId="1" fontId="38" fillId="0" borderId="16" xfId="0" applyNumberFormat="1" applyFont="1" applyBorder="1" applyAlignment="1">
      <alignment horizontal="center"/>
    </xf>
    <xf numFmtId="0" fontId="64" fillId="0" borderId="19" xfId="0" applyFont="1" applyBorder="1" applyAlignment="1">
      <alignment horizontal="left" vertical="center"/>
    </xf>
    <xf numFmtId="1" fontId="64" fillId="0" borderId="19" xfId="0" applyNumberFormat="1" applyFont="1" applyBorder="1"/>
    <xf numFmtId="1" fontId="38" fillId="0" borderId="19" xfId="0" applyNumberFormat="1" applyFont="1" applyBorder="1"/>
    <xf numFmtId="1" fontId="38" fillId="48" borderId="12" xfId="0" applyNumberFormat="1" applyFont="1" applyFill="1" applyBorder="1" applyAlignment="1">
      <alignment horizontal="center"/>
    </xf>
    <xf numFmtId="1" fontId="69" fillId="0" borderId="19" xfId="0" applyNumberFormat="1" applyFont="1" applyBorder="1" applyAlignment="1">
      <alignment horizontal="left"/>
    </xf>
    <xf numFmtId="1" fontId="69" fillId="0" borderId="30" xfId="0" applyNumberFormat="1" applyFont="1" applyBorder="1" applyAlignment="1">
      <alignment horizontal="left"/>
    </xf>
    <xf numFmtId="1" fontId="46" fillId="0" borderId="30" xfId="0" applyNumberFormat="1" applyFont="1" applyBorder="1" applyAlignment="1">
      <alignment horizontal="left"/>
    </xf>
    <xf numFmtId="1" fontId="64" fillId="0" borderId="0" xfId="0" applyNumberFormat="1" applyFont="1" applyAlignment="1">
      <alignment horizontal="left"/>
    </xf>
    <xf numFmtId="1" fontId="46" fillId="0" borderId="19" xfId="0" applyNumberFormat="1" applyFont="1" applyBorder="1" applyAlignment="1">
      <alignment horizontal="left"/>
    </xf>
    <xf numFmtId="168" fontId="38" fillId="0" borderId="0" xfId="0" applyNumberFormat="1" applyFont="1"/>
    <xf numFmtId="3" fontId="38" fillId="0" borderId="0" xfId="0" applyNumberFormat="1" applyFont="1"/>
    <xf numFmtId="9" fontId="38" fillId="0" borderId="0" xfId="86" applyFont="1"/>
    <xf numFmtId="44" fontId="4" fillId="49" borderId="0" xfId="56" applyFont="1" applyFill="1" applyAlignment="1">
      <alignment horizontal="center"/>
    </xf>
    <xf numFmtId="44" fontId="4" fillId="49" borderId="0" xfId="0" applyNumberFormat="1" applyFont="1" applyFill="1" applyAlignment="1">
      <alignment horizontal="center"/>
    </xf>
    <xf numFmtId="1" fontId="47" fillId="0" borderId="27" xfId="0" applyNumberFormat="1" applyFont="1" applyBorder="1" applyAlignment="1">
      <alignment horizontal="center"/>
    </xf>
    <xf numFmtId="1" fontId="47" fillId="0" borderId="12" xfId="0" applyNumberFormat="1" applyFont="1" applyBorder="1" applyAlignment="1">
      <alignment horizontal="center"/>
    </xf>
    <xf numFmtId="49" fontId="72" fillId="0" borderId="12" xfId="0" applyNumberFormat="1" applyFont="1" applyBorder="1"/>
    <xf numFmtId="0" fontId="47" fillId="0" borderId="12" xfId="0" applyFont="1" applyBorder="1" applyAlignment="1">
      <alignment horizontal="center"/>
    </xf>
    <xf numFmtId="165" fontId="31" fillId="0" borderId="0" xfId="0" applyNumberFormat="1" applyFont="1"/>
    <xf numFmtId="165" fontId="30" fillId="0" borderId="0" xfId="0" applyNumberFormat="1" applyFont="1"/>
    <xf numFmtId="165" fontId="34" fillId="0" borderId="0" xfId="0" applyNumberFormat="1" applyFont="1"/>
    <xf numFmtId="165" fontId="38" fillId="0" borderId="0" xfId="0" applyNumberFormat="1" applyFont="1" applyAlignment="1">
      <alignment vertical="center"/>
    </xf>
    <xf numFmtId="0" fontId="73" fillId="0" borderId="0" xfId="0" applyFont="1" applyAlignment="1">
      <alignment horizontal="center"/>
    </xf>
    <xf numFmtId="165" fontId="73" fillId="0" borderId="0" xfId="0" applyNumberFormat="1" applyFont="1" applyAlignment="1">
      <alignment horizontal="center"/>
    </xf>
    <xf numFmtId="165" fontId="73" fillId="49" borderId="0" xfId="0" applyNumberFormat="1" applyFont="1" applyFill="1" applyAlignment="1">
      <alignment horizontal="center"/>
    </xf>
    <xf numFmtId="0" fontId="27" fillId="54" borderId="16" xfId="0" applyFont="1" applyFill="1" applyBorder="1" applyAlignment="1">
      <alignment horizontal="center"/>
    </xf>
    <xf numFmtId="0" fontId="61" fillId="0" borderId="0" xfId="0" applyFont="1" applyAlignment="1">
      <alignment horizontal="left" vertical="center"/>
    </xf>
    <xf numFmtId="0" fontId="4" fillId="53" borderId="0" xfId="97" applyFill="1" applyAlignment="1">
      <alignment horizontal="left" vertical="center" wrapText="1"/>
    </xf>
    <xf numFmtId="0" fontId="4" fillId="53" borderId="10" xfId="97" applyFill="1" applyBorder="1" applyAlignment="1">
      <alignment horizontal="left" vertical="center" wrapText="1"/>
    </xf>
  </cellXfs>
  <cellStyles count="9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Bad 2" xfId="49" xr:uid="{00000000-0005-0000-0000-000030000000}"/>
    <cellStyle name="Bad 3" xfId="50" xr:uid="{00000000-0005-0000-0000-000031000000}"/>
    <cellStyle name="Calculation 2" xfId="51" xr:uid="{00000000-0005-0000-0000-000032000000}"/>
    <cellStyle name="Calculation 3" xfId="52" xr:uid="{00000000-0005-0000-0000-000033000000}"/>
    <cellStyle name="Check Cell 2" xfId="53" xr:uid="{00000000-0005-0000-0000-000034000000}"/>
    <cellStyle name="Check Cell 3" xfId="54" xr:uid="{00000000-0005-0000-0000-000035000000}"/>
    <cellStyle name="Comma" xfId="95" builtinId="3"/>
    <cellStyle name="Comma 2" xfId="55" xr:uid="{00000000-0005-0000-0000-000037000000}"/>
    <cellStyle name="Currency" xfId="56" builtinId="4"/>
    <cellStyle name="Explanatory Text 2" xfId="57" xr:uid="{00000000-0005-0000-0000-000039000000}"/>
    <cellStyle name="Explanatory Text 3" xfId="58" xr:uid="{00000000-0005-0000-0000-00003A000000}"/>
    <cellStyle name="Good 2" xfId="59" xr:uid="{00000000-0005-0000-0000-00003B000000}"/>
    <cellStyle name="Good 3" xfId="60" xr:uid="{00000000-0005-0000-0000-00003C000000}"/>
    <cellStyle name="Heading 1 2" xfId="61" xr:uid="{00000000-0005-0000-0000-00003D000000}"/>
    <cellStyle name="Heading 1 3" xfId="62" xr:uid="{00000000-0005-0000-0000-00003E000000}"/>
    <cellStyle name="Heading 2 2" xfId="63" xr:uid="{00000000-0005-0000-0000-00003F000000}"/>
    <cellStyle name="Heading 2 3" xfId="64" xr:uid="{00000000-0005-0000-0000-000040000000}"/>
    <cellStyle name="Heading 3 2" xfId="65" xr:uid="{00000000-0005-0000-0000-000041000000}"/>
    <cellStyle name="Heading 3 3" xfId="66" xr:uid="{00000000-0005-0000-0000-000042000000}"/>
    <cellStyle name="Heading 4 2" xfId="67" xr:uid="{00000000-0005-0000-0000-000043000000}"/>
    <cellStyle name="Heading 4 3" xfId="68" xr:uid="{00000000-0005-0000-0000-000044000000}"/>
    <cellStyle name="Hyperlink" xfId="96" builtinId="8"/>
    <cellStyle name="Input 2" xfId="69" xr:uid="{00000000-0005-0000-0000-000046000000}"/>
    <cellStyle name="Input 3" xfId="70" xr:uid="{00000000-0005-0000-0000-000047000000}"/>
    <cellStyle name="Linked Cell 2" xfId="71" xr:uid="{00000000-0005-0000-0000-000048000000}"/>
    <cellStyle name="Linked Cell 3" xfId="72" xr:uid="{00000000-0005-0000-0000-000049000000}"/>
    <cellStyle name="Neutral 2" xfId="73" xr:uid="{00000000-0005-0000-0000-00004A000000}"/>
    <cellStyle name="Neutral 3" xfId="74" xr:uid="{00000000-0005-0000-0000-00004B000000}"/>
    <cellStyle name="Normal" xfId="0" builtinId="0"/>
    <cellStyle name="Normal 2" xfId="75" xr:uid="{00000000-0005-0000-0000-00004D000000}"/>
    <cellStyle name="Normal 3" xfId="76" xr:uid="{00000000-0005-0000-0000-00004E000000}"/>
    <cellStyle name="Normal 4" xfId="77" xr:uid="{00000000-0005-0000-0000-00004F000000}"/>
    <cellStyle name="Normal 5" xfId="78" xr:uid="{00000000-0005-0000-0000-000050000000}"/>
    <cellStyle name="Normal 6" xfId="98" xr:uid="{0FF0D995-DE3A-425C-A973-981DD0B1C127}"/>
    <cellStyle name="Normal 7" xfId="79" xr:uid="{00000000-0005-0000-0000-000051000000}"/>
    <cellStyle name="Normal 9" xfId="80" xr:uid="{00000000-0005-0000-0000-000052000000}"/>
    <cellStyle name="Note 2" xfId="81" xr:uid="{00000000-0005-0000-0000-000053000000}"/>
    <cellStyle name="Note 3" xfId="82" xr:uid="{00000000-0005-0000-0000-000054000000}"/>
    <cellStyle name="Note 4" xfId="83" xr:uid="{00000000-0005-0000-0000-000055000000}"/>
    <cellStyle name="Output 2" xfId="84" xr:uid="{00000000-0005-0000-0000-000056000000}"/>
    <cellStyle name="Output 3" xfId="85" xr:uid="{00000000-0005-0000-0000-000057000000}"/>
    <cellStyle name="Percent" xfId="86" builtinId="5"/>
    <cellStyle name="Title 2" xfId="87" xr:uid="{00000000-0005-0000-0000-000059000000}"/>
    <cellStyle name="Title 3" xfId="88" xr:uid="{00000000-0005-0000-0000-00005A000000}"/>
    <cellStyle name="Total 2" xfId="89" xr:uid="{00000000-0005-0000-0000-00005B000000}"/>
    <cellStyle name="Total 3" xfId="90" xr:uid="{00000000-0005-0000-0000-00005C000000}"/>
    <cellStyle name="Warning Text 2" xfId="91" xr:uid="{00000000-0005-0000-0000-00005D000000}"/>
    <cellStyle name="Warning Text 3" xfId="92" xr:uid="{00000000-0005-0000-0000-00005E000000}"/>
    <cellStyle name="常规 2" xfId="97" xr:uid="{E75B30C5-2895-4976-AB72-9A536B91B976}"/>
    <cellStyle name="常规_JGB200606019" xfId="93" xr:uid="{00000000-0005-0000-0000-00005F000000}"/>
    <cellStyle name="货币_JMF Proposed fabs to Hailiang (2006.8.9)" xfId="94" xr:uid="{00000000-0005-0000-0000-000060000000}"/>
  </cellStyles>
  <dxfs count="1">
    <dxf>
      <font>
        <b/>
        <i/>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tiff"/><Relationship Id="rId21" Type="http://schemas.openxmlformats.org/officeDocument/2006/relationships/image" Target="../media/image21.tiff"/><Relationship Id="rId42" Type="http://schemas.openxmlformats.org/officeDocument/2006/relationships/image" Target="../media/image42.jpeg"/><Relationship Id="rId47" Type="http://schemas.openxmlformats.org/officeDocument/2006/relationships/image" Target="../media/image47.tiff"/><Relationship Id="rId63" Type="http://schemas.openxmlformats.org/officeDocument/2006/relationships/image" Target="../media/image63.tiff"/><Relationship Id="rId68" Type="http://schemas.openxmlformats.org/officeDocument/2006/relationships/image" Target="../media/image68.tiff"/><Relationship Id="rId84" Type="http://schemas.openxmlformats.org/officeDocument/2006/relationships/image" Target="../media/image84.jpeg"/><Relationship Id="rId89" Type="http://schemas.openxmlformats.org/officeDocument/2006/relationships/image" Target="../media/image89.tiff"/><Relationship Id="rId112" Type="http://schemas.openxmlformats.org/officeDocument/2006/relationships/image" Target="../media/image111.tiff"/><Relationship Id="rId16" Type="http://schemas.openxmlformats.org/officeDocument/2006/relationships/image" Target="../media/image16.tiff"/><Relationship Id="rId107" Type="http://schemas.openxmlformats.org/officeDocument/2006/relationships/image" Target="../media/image106.tiff"/><Relationship Id="rId11" Type="http://schemas.openxmlformats.org/officeDocument/2006/relationships/image" Target="../media/image11.tiff"/><Relationship Id="rId32" Type="http://schemas.openxmlformats.org/officeDocument/2006/relationships/image" Target="../media/image32.tiff"/><Relationship Id="rId37" Type="http://schemas.openxmlformats.org/officeDocument/2006/relationships/image" Target="../media/image37.jpeg"/><Relationship Id="rId53" Type="http://schemas.openxmlformats.org/officeDocument/2006/relationships/image" Target="../media/image53.tiff"/><Relationship Id="rId58" Type="http://schemas.openxmlformats.org/officeDocument/2006/relationships/image" Target="../media/image58.tiff"/><Relationship Id="rId74" Type="http://schemas.openxmlformats.org/officeDocument/2006/relationships/image" Target="../media/image74.tiff"/><Relationship Id="rId79" Type="http://schemas.openxmlformats.org/officeDocument/2006/relationships/image" Target="../media/image79.jpeg"/><Relationship Id="rId102" Type="http://schemas.microsoft.com/office/2007/relationships/hdphoto" Target="../media/hdphoto1.wdp"/><Relationship Id="rId5" Type="http://schemas.openxmlformats.org/officeDocument/2006/relationships/image" Target="../media/image5.tiff"/><Relationship Id="rId90" Type="http://schemas.openxmlformats.org/officeDocument/2006/relationships/image" Target="../media/image90.tiff"/><Relationship Id="rId95" Type="http://schemas.openxmlformats.org/officeDocument/2006/relationships/image" Target="../media/image95.tiff"/><Relationship Id="rId22" Type="http://schemas.openxmlformats.org/officeDocument/2006/relationships/image" Target="../media/image22.jpeg"/><Relationship Id="rId27" Type="http://schemas.openxmlformats.org/officeDocument/2006/relationships/image" Target="../media/image27.tiff"/><Relationship Id="rId43" Type="http://schemas.openxmlformats.org/officeDocument/2006/relationships/image" Target="../media/image43.tiff"/><Relationship Id="rId48" Type="http://schemas.openxmlformats.org/officeDocument/2006/relationships/image" Target="../media/image48.tiff"/><Relationship Id="rId64" Type="http://schemas.openxmlformats.org/officeDocument/2006/relationships/image" Target="../media/image64.tiff"/><Relationship Id="rId69" Type="http://schemas.openxmlformats.org/officeDocument/2006/relationships/image" Target="../media/image69.tiff"/><Relationship Id="rId113" Type="http://schemas.openxmlformats.org/officeDocument/2006/relationships/image" Target="../media/image112.tiff"/><Relationship Id="rId80" Type="http://schemas.openxmlformats.org/officeDocument/2006/relationships/image" Target="../media/image80.tiff"/><Relationship Id="rId85" Type="http://schemas.openxmlformats.org/officeDocument/2006/relationships/image" Target="../media/image85.tiff"/><Relationship Id="rId12" Type="http://schemas.openxmlformats.org/officeDocument/2006/relationships/image" Target="../media/image12.tiff"/><Relationship Id="rId17" Type="http://schemas.openxmlformats.org/officeDocument/2006/relationships/image" Target="../media/image17.tiff"/><Relationship Id="rId33" Type="http://schemas.openxmlformats.org/officeDocument/2006/relationships/image" Target="../media/image33.tiff"/><Relationship Id="rId38" Type="http://schemas.openxmlformats.org/officeDocument/2006/relationships/image" Target="../media/image38.jpeg"/><Relationship Id="rId59" Type="http://schemas.openxmlformats.org/officeDocument/2006/relationships/image" Target="../media/image59.tiff"/><Relationship Id="rId103" Type="http://schemas.openxmlformats.org/officeDocument/2006/relationships/image" Target="../media/image102.tiff"/><Relationship Id="rId108" Type="http://schemas.openxmlformats.org/officeDocument/2006/relationships/image" Target="../media/image107.jpeg"/><Relationship Id="rId54" Type="http://schemas.openxmlformats.org/officeDocument/2006/relationships/image" Target="../media/image54.jpeg"/><Relationship Id="rId70" Type="http://schemas.openxmlformats.org/officeDocument/2006/relationships/image" Target="../media/image70.tiff"/><Relationship Id="rId75" Type="http://schemas.openxmlformats.org/officeDocument/2006/relationships/image" Target="../media/image75.tiff"/><Relationship Id="rId91" Type="http://schemas.openxmlformats.org/officeDocument/2006/relationships/image" Target="../media/image91.tiff"/><Relationship Id="rId96" Type="http://schemas.openxmlformats.org/officeDocument/2006/relationships/image" Target="../media/image96.tiff"/><Relationship Id="rId1" Type="http://schemas.openxmlformats.org/officeDocument/2006/relationships/image" Target="../media/image1.jpeg"/><Relationship Id="rId6" Type="http://schemas.openxmlformats.org/officeDocument/2006/relationships/image" Target="../media/image6.tiff"/><Relationship Id="rId15" Type="http://schemas.openxmlformats.org/officeDocument/2006/relationships/image" Target="../media/image15.jpeg"/><Relationship Id="rId23" Type="http://schemas.openxmlformats.org/officeDocument/2006/relationships/image" Target="../media/image23.tiff"/><Relationship Id="rId28" Type="http://schemas.openxmlformats.org/officeDocument/2006/relationships/image" Target="../media/image28.tiff"/><Relationship Id="rId36" Type="http://schemas.openxmlformats.org/officeDocument/2006/relationships/image" Target="../media/image36.jpeg"/><Relationship Id="rId49" Type="http://schemas.openxmlformats.org/officeDocument/2006/relationships/image" Target="../media/image49.tiff"/><Relationship Id="rId57" Type="http://schemas.openxmlformats.org/officeDocument/2006/relationships/image" Target="../media/image57.tiff"/><Relationship Id="rId106" Type="http://schemas.openxmlformats.org/officeDocument/2006/relationships/image" Target="../media/image105.tiff"/><Relationship Id="rId10" Type="http://schemas.openxmlformats.org/officeDocument/2006/relationships/image" Target="../media/image10.tiff"/><Relationship Id="rId31" Type="http://schemas.openxmlformats.org/officeDocument/2006/relationships/image" Target="../media/image31.tiff"/><Relationship Id="rId44" Type="http://schemas.openxmlformats.org/officeDocument/2006/relationships/image" Target="../media/image44.tiff"/><Relationship Id="rId52" Type="http://schemas.openxmlformats.org/officeDocument/2006/relationships/image" Target="../media/image52.tiff"/><Relationship Id="rId60" Type="http://schemas.openxmlformats.org/officeDocument/2006/relationships/image" Target="../media/image60.tiff"/><Relationship Id="rId65" Type="http://schemas.openxmlformats.org/officeDocument/2006/relationships/image" Target="../media/image65.tiff"/><Relationship Id="rId73" Type="http://schemas.openxmlformats.org/officeDocument/2006/relationships/image" Target="../media/image73.tiff"/><Relationship Id="rId78" Type="http://schemas.openxmlformats.org/officeDocument/2006/relationships/image" Target="../media/image78.jpeg"/><Relationship Id="rId81" Type="http://schemas.openxmlformats.org/officeDocument/2006/relationships/image" Target="../media/image81.tiff"/><Relationship Id="rId86" Type="http://schemas.openxmlformats.org/officeDocument/2006/relationships/image" Target="../media/image86.tiff"/><Relationship Id="rId94" Type="http://schemas.openxmlformats.org/officeDocument/2006/relationships/image" Target="../media/image94.tiff"/><Relationship Id="rId99" Type="http://schemas.openxmlformats.org/officeDocument/2006/relationships/image" Target="../media/image99.tiff"/><Relationship Id="rId101" Type="http://schemas.openxmlformats.org/officeDocument/2006/relationships/image" Target="../media/image101.jpeg"/><Relationship Id="rId4" Type="http://schemas.openxmlformats.org/officeDocument/2006/relationships/image" Target="../media/image4.tiff"/><Relationship Id="rId9" Type="http://schemas.openxmlformats.org/officeDocument/2006/relationships/image" Target="../media/image9.tiff"/><Relationship Id="rId13" Type="http://schemas.openxmlformats.org/officeDocument/2006/relationships/image" Target="../media/image13.tiff"/><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8.tiff"/><Relationship Id="rId34" Type="http://schemas.openxmlformats.org/officeDocument/2006/relationships/image" Target="../media/image34.tiff"/><Relationship Id="rId50" Type="http://schemas.openxmlformats.org/officeDocument/2006/relationships/image" Target="../media/image50.tiff"/><Relationship Id="rId55" Type="http://schemas.openxmlformats.org/officeDocument/2006/relationships/image" Target="../media/image55.tiff"/><Relationship Id="rId76" Type="http://schemas.openxmlformats.org/officeDocument/2006/relationships/image" Target="../media/image76.jpeg"/><Relationship Id="rId97" Type="http://schemas.openxmlformats.org/officeDocument/2006/relationships/image" Target="../media/image97.tiff"/><Relationship Id="rId104" Type="http://schemas.openxmlformats.org/officeDocument/2006/relationships/image" Target="../media/image103.tiff"/><Relationship Id="rId7" Type="http://schemas.openxmlformats.org/officeDocument/2006/relationships/image" Target="../media/image7.tiff"/><Relationship Id="rId71" Type="http://schemas.openxmlformats.org/officeDocument/2006/relationships/image" Target="../media/image71.tiff"/><Relationship Id="rId92" Type="http://schemas.openxmlformats.org/officeDocument/2006/relationships/image" Target="../media/image92.tiff"/><Relationship Id="rId2" Type="http://schemas.openxmlformats.org/officeDocument/2006/relationships/image" Target="../media/image2.jpeg"/><Relationship Id="rId29" Type="http://schemas.openxmlformats.org/officeDocument/2006/relationships/image" Target="../media/image29.tiff"/><Relationship Id="rId24" Type="http://schemas.openxmlformats.org/officeDocument/2006/relationships/image" Target="../media/image24.tiff"/><Relationship Id="rId40" Type="http://schemas.openxmlformats.org/officeDocument/2006/relationships/image" Target="../media/image40.jpeg"/><Relationship Id="rId45" Type="http://schemas.openxmlformats.org/officeDocument/2006/relationships/image" Target="../media/image45.tiff"/><Relationship Id="rId66" Type="http://schemas.openxmlformats.org/officeDocument/2006/relationships/image" Target="../media/image66.tiff"/><Relationship Id="rId87" Type="http://schemas.openxmlformats.org/officeDocument/2006/relationships/image" Target="../media/image87.tiff"/><Relationship Id="rId110" Type="http://schemas.openxmlformats.org/officeDocument/2006/relationships/image" Target="../media/image109.tiff"/><Relationship Id="rId61" Type="http://schemas.openxmlformats.org/officeDocument/2006/relationships/image" Target="../media/image61.tiff"/><Relationship Id="rId82" Type="http://schemas.openxmlformats.org/officeDocument/2006/relationships/image" Target="../media/image82.tiff"/><Relationship Id="rId19" Type="http://schemas.openxmlformats.org/officeDocument/2006/relationships/image" Target="../media/image19.tiff"/><Relationship Id="rId14" Type="http://schemas.openxmlformats.org/officeDocument/2006/relationships/image" Target="../media/image14.tiff"/><Relationship Id="rId30" Type="http://schemas.openxmlformats.org/officeDocument/2006/relationships/image" Target="../media/image30.tiff"/><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tiff"/><Relationship Id="rId100" Type="http://schemas.openxmlformats.org/officeDocument/2006/relationships/image" Target="../media/image100.tiff"/><Relationship Id="rId105" Type="http://schemas.openxmlformats.org/officeDocument/2006/relationships/image" Target="../media/image104.tiff"/><Relationship Id="rId8" Type="http://schemas.openxmlformats.org/officeDocument/2006/relationships/image" Target="../media/image8.tiff"/><Relationship Id="rId51" Type="http://schemas.openxmlformats.org/officeDocument/2006/relationships/image" Target="../media/image51.tiff"/><Relationship Id="rId72" Type="http://schemas.openxmlformats.org/officeDocument/2006/relationships/image" Target="../media/image72.tiff"/><Relationship Id="rId93" Type="http://schemas.openxmlformats.org/officeDocument/2006/relationships/image" Target="../media/image93.tiff"/><Relationship Id="rId98" Type="http://schemas.openxmlformats.org/officeDocument/2006/relationships/image" Target="../media/image98.tiff"/><Relationship Id="rId3" Type="http://schemas.openxmlformats.org/officeDocument/2006/relationships/image" Target="../media/image3.tiff"/><Relationship Id="rId25" Type="http://schemas.openxmlformats.org/officeDocument/2006/relationships/image" Target="../media/image25.jpeg"/><Relationship Id="rId46" Type="http://schemas.openxmlformats.org/officeDocument/2006/relationships/image" Target="../media/image46.tiff"/><Relationship Id="rId67" Type="http://schemas.openxmlformats.org/officeDocument/2006/relationships/image" Target="../media/image67.tiff"/><Relationship Id="rId20" Type="http://schemas.openxmlformats.org/officeDocument/2006/relationships/image" Target="../media/image20.tiff"/><Relationship Id="rId41" Type="http://schemas.openxmlformats.org/officeDocument/2006/relationships/image" Target="../media/image41.jpeg"/><Relationship Id="rId62" Type="http://schemas.openxmlformats.org/officeDocument/2006/relationships/image" Target="../media/image62.tiff"/><Relationship Id="rId83" Type="http://schemas.openxmlformats.org/officeDocument/2006/relationships/image" Target="../media/image83.jpeg"/><Relationship Id="rId88" Type="http://schemas.openxmlformats.org/officeDocument/2006/relationships/image" Target="../media/image88.tiff"/><Relationship Id="rId111" Type="http://schemas.openxmlformats.org/officeDocument/2006/relationships/image" Target="../media/image110.tiff"/></Relationships>
</file>

<file path=xl/drawings/_rels/drawing2.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png"/><Relationship Id="rId3" Type="http://schemas.openxmlformats.org/officeDocument/2006/relationships/image" Target="../media/image115.png"/><Relationship Id="rId7" Type="http://schemas.openxmlformats.org/officeDocument/2006/relationships/image" Target="../media/image119.png"/><Relationship Id="rId12" Type="http://schemas.openxmlformats.org/officeDocument/2006/relationships/image" Target="../media/image124.png"/><Relationship Id="rId2" Type="http://schemas.openxmlformats.org/officeDocument/2006/relationships/image" Target="../media/image114.png"/><Relationship Id="rId1" Type="http://schemas.openxmlformats.org/officeDocument/2006/relationships/image" Target="../media/image113.png"/><Relationship Id="rId6" Type="http://schemas.openxmlformats.org/officeDocument/2006/relationships/image" Target="../media/image118.png"/><Relationship Id="rId11" Type="http://schemas.openxmlformats.org/officeDocument/2006/relationships/image" Target="../media/image123.png"/><Relationship Id="rId5" Type="http://schemas.openxmlformats.org/officeDocument/2006/relationships/image" Target="../media/image117.png"/><Relationship Id="rId10" Type="http://schemas.openxmlformats.org/officeDocument/2006/relationships/image" Target="../media/image122.png"/><Relationship Id="rId4" Type="http://schemas.openxmlformats.org/officeDocument/2006/relationships/image" Target="../media/image116.png"/><Relationship Id="rId9" Type="http://schemas.openxmlformats.org/officeDocument/2006/relationships/image" Target="../media/image121.png"/><Relationship Id="rId14" Type="http://schemas.openxmlformats.org/officeDocument/2006/relationships/image" Target="../media/image1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5.png"/></Relationships>
</file>

<file path=xl/drawings/drawing1.xml><?xml version="1.0" encoding="utf-8"?>
<xdr:wsDr xmlns:xdr="http://schemas.openxmlformats.org/drawingml/2006/spreadsheetDrawing" xmlns:a="http://schemas.openxmlformats.org/drawingml/2006/main">
  <xdr:twoCellAnchor editAs="oneCell">
    <xdr:from>
      <xdr:col>0</xdr:col>
      <xdr:colOff>215900</xdr:colOff>
      <xdr:row>0</xdr:row>
      <xdr:rowOff>34925</xdr:rowOff>
    </xdr:from>
    <xdr:to>
      <xdr:col>0</xdr:col>
      <xdr:colOff>1196340</xdr:colOff>
      <xdr:row>4</xdr:row>
      <xdr:rowOff>139700</xdr:rowOff>
    </xdr:to>
    <xdr:pic>
      <xdr:nvPicPr>
        <xdr:cNvPr id="2" name="Picture 80" descr="jmfGOLD">
          <a:extLst>
            <a:ext uri="{FF2B5EF4-FFF2-40B4-BE49-F238E27FC236}">
              <a16:creationId xmlns:a16="http://schemas.microsoft.com/office/drawing/2014/main" id="{4F906D18-B3C7-4C3A-918F-0402651BD05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34925"/>
          <a:ext cx="980440" cy="993775"/>
        </a:xfrm>
        <a:prstGeom prst="rect">
          <a:avLst/>
        </a:prstGeom>
        <a:noFill/>
        <a:ln w="9525">
          <a:noFill/>
          <a:miter lim="800000"/>
          <a:headEnd/>
          <a:tailEnd/>
        </a:ln>
      </xdr:spPr>
    </xdr:pic>
    <xdr:clientData/>
  </xdr:twoCellAnchor>
  <xdr:oneCellAnchor>
    <xdr:from>
      <xdr:col>0</xdr:col>
      <xdr:colOff>215900</xdr:colOff>
      <xdr:row>474</xdr:row>
      <xdr:rowOff>9525</xdr:rowOff>
    </xdr:from>
    <xdr:ext cx="828675" cy="876300"/>
    <xdr:pic>
      <xdr:nvPicPr>
        <xdr:cNvPr id="3" name="Picture 80" descr="jmfGOLD">
          <a:extLst>
            <a:ext uri="{FF2B5EF4-FFF2-40B4-BE49-F238E27FC236}">
              <a16:creationId xmlns:a16="http://schemas.microsoft.com/office/drawing/2014/main" id="{B58C6DA7-C521-4DBE-A913-B59DDF4EF71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93659325"/>
          <a:ext cx="828675" cy="876300"/>
        </a:xfrm>
        <a:prstGeom prst="rect">
          <a:avLst/>
        </a:prstGeom>
        <a:noFill/>
        <a:ln w="9525">
          <a:noFill/>
          <a:miter lim="800000"/>
          <a:headEnd/>
          <a:tailEnd/>
        </a:ln>
      </xdr:spPr>
    </xdr:pic>
    <xdr:clientData/>
  </xdr:oneCellAnchor>
  <xdr:oneCellAnchor>
    <xdr:from>
      <xdr:col>0</xdr:col>
      <xdr:colOff>190500</xdr:colOff>
      <xdr:row>543</xdr:row>
      <xdr:rowOff>9525</xdr:rowOff>
    </xdr:from>
    <xdr:ext cx="854075" cy="876300"/>
    <xdr:pic>
      <xdr:nvPicPr>
        <xdr:cNvPr id="4" name="Picture 80" descr="jmfGOLD">
          <a:extLst>
            <a:ext uri="{FF2B5EF4-FFF2-40B4-BE49-F238E27FC236}">
              <a16:creationId xmlns:a16="http://schemas.microsoft.com/office/drawing/2014/main" id="{FEDDD5E8-1000-4781-8D04-E8558D00154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107146725"/>
          <a:ext cx="854075" cy="876300"/>
        </a:xfrm>
        <a:prstGeom prst="rect">
          <a:avLst/>
        </a:prstGeom>
        <a:noFill/>
        <a:ln w="9525">
          <a:noFill/>
          <a:miter lim="800000"/>
          <a:headEnd/>
          <a:tailEnd/>
        </a:ln>
      </xdr:spPr>
    </xdr:pic>
    <xdr:clientData/>
  </xdr:oneCellAnchor>
  <xdr:oneCellAnchor>
    <xdr:from>
      <xdr:col>0</xdr:col>
      <xdr:colOff>190500</xdr:colOff>
      <xdr:row>619</xdr:row>
      <xdr:rowOff>9525</xdr:rowOff>
    </xdr:from>
    <xdr:ext cx="828675" cy="876300"/>
    <xdr:pic>
      <xdr:nvPicPr>
        <xdr:cNvPr id="5" name="Picture 80" descr="jmfGOLD">
          <a:extLst>
            <a:ext uri="{FF2B5EF4-FFF2-40B4-BE49-F238E27FC236}">
              <a16:creationId xmlns:a16="http://schemas.microsoft.com/office/drawing/2014/main" id="{31EA06CC-1406-4E41-B19D-AC23E9D3FC1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500" y="121954925"/>
          <a:ext cx="828675" cy="876300"/>
        </a:xfrm>
        <a:prstGeom prst="rect">
          <a:avLst/>
        </a:prstGeom>
        <a:noFill/>
        <a:ln w="9525">
          <a:noFill/>
          <a:miter lim="800000"/>
          <a:headEnd/>
          <a:tailEnd/>
        </a:ln>
      </xdr:spPr>
    </xdr:pic>
    <xdr:clientData/>
  </xdr:oneCellAnchor>
  <xdr:oneCellAnchor>
    <xdr:from>
      <xdr:col>0</xdr:col>
      <xdr:colOff>203200</xdr:colOff>
      <xdr:row>821</xdr:row>
      <xdr:rowOff>9525</xdr:rowOff>
    </xdr:from>
    <xdr:ext cx="815975" cy="876300"/>
    <xdr:pic>
      <xdr:nvPicPr>
        <xdr:cNvPr id="6" name="Picture 80" descr="jmfGOLD">
          <a:extLst>
            <a:ext uri="{FF2B5EF4-FFF2-40B4-BE49-F238E27FC236}">
              <a16:creationId xmlns:a16="http://schemas.microsoft.com/office/drawing/2014/main" id="{EF0386A2-2D91-4E16-AC57-B06600708B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3200" y="161718625"/>
          <a:ext cx="815975" cy="876300"/>
        </a:xfrm>
        <a:prstGeom prst="rect">
          <a:avLst/>
        </a:prstGeom>
        <a:noFill/>
        <a:ln w="9525">
          <a:noFill/>
          <a:miter lim="800000"/>
          <a:headEnd/>
          <a:tailEnd/>
        </a:ln>
      </xdr:spPr>
    </xdr:pic>
    <xdr:clientData/>
  </xdr:oneCellAnchor>
  <xdr:oneCellAnchor>
    <xdr:from>
      <xdr:col>0</xdr:col>
      <xdr:colOff>241300</xdr:colOff>
      <xdr:row>128</xdr:row>
      <xdr:rowOff>69850</xdr:rowOff>
    </xdr:from>
    <xdr:ext cx="803275" cy="876300"/>
    <xdr:pic>
      <xdr:nvPicPr>
        <xdr:cNvPr id="7" name="Picture 80" descr="jmfGOLD">
          <a:extLst>
            <a:ext uri="{FF2B5EF4-FFF2-40B4-BE49-F238E27FC236}">
              <a16:creationId xmlns:a16="http://schemas.microsoft.com/office/drawing/2014/main" id="{4D960F03-D0A5-4E94-B758-6107037412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300" y="25190450"/>
          <a:ext cx="803275" cy="876300"/>
        </a:xfrm>
        <a:prstGeom prst="rect">
          <a:avLst/>
        </a:prstGeom>
        <a:noFill/>
        <a:ln w="9525">
          <a:noFill/>
          <a:miter lim="800000"/>
          <a:headEnd/>
          <a:tailEnd/>
        </a:ln>
      </xdr:spPr>
    </xdr:pic>
    <xdr:clientData/>
  </xdr:oneCellAnchor>
  <xdr:oneCellAnchor>
    <xdr:from>
      <xdr:col>0</xdr:col>
      <xdr:colOff>203200</xdr:colOff>
      <xdr:row>200</xdr:row>
      <xdr:rowOff>6350</xdr:rowOff>
    </xdr:from>
    <xdr:ext cx="841375" cy="876300"/>
    <xdr:pic>
      <xdr:nvPicPr>
        <xdr:cNvPr id="8" name="Picture 80" descr="jmfGOLD">
          <a:extLst>
            <a:ext uri="{FF2B5EF4-FFF2-40B4-BE49-F238E27FC236}">
              <a16:creationId xmlns:a16="http://schemas.microsoft.com/office/drawing/2014/main" id="{CBF18CD1-1BEB-4938-A547-7B3A2043F28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3200" y="39262050"/>
          <a:ext cx="841375" cy="876300"/>
        </a:xfrm>
        <a:prstGeom prst="rect">
          <a:avLst/>
        </a:prstGeom>
        <a:noFill/>
        <a:ln w="9525">
          <a:noFill/>
          <a:miter lim="800000"/>
          <a:headEnd/>
          <a:tailEnd/>
        </a:ln>
      </xdr:spPr>
    </xdr:pic>
    <xdr:clientData/>
  </xdr:oneCellAnchor>
  <xdr:oneCellAnchor>
    <xdr:from>
      <xdr:col>0</xdr:col>
      <xdr:colOff>241300</xdr:colOff>
      <xdr:row>245</xdr:row>
      <xdr:rowOff>107950</xdr:rowOff>
    </xdr:from>
    <xdr:ext cx="850900" cy="876300"/>
    <xdr:pic>
      <xdr:nvPicPr>
        <xdr:cNvPr id="9" name="Picture 80" descr="jmfGOLD">
          <a:extLst>
            <a:ext uri="{FF2B5EF4-FFF2-40B4-BE49-F238E27FC236}">
              <a16:creationId xmlns:a16="http://schemas.microsoft.com/office/drawing/2014/main" id="{4D03895D-A620-4DFA-9C1E-BF856B0DA5C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1300" y="48520350"/>
          <a:ext cx="850900" cy="876300"/>
        </a:xfrm>
        <a:prstGeom prst="rect">
          <a:avLst/>
        </a:prstGeom>
        <a:noFill/>
        <a:ln w="9525">
          <a:noFill/>
          <a:miter lim="800000"/>
          <a:headEnd/>
          <a:tailEnd/>
        </a:ln>
      </xdr:spPr>
    </xdr:pic>
    <xdr:clientData/>
  </xdr:oneCellAnchor>
  <xdr:oneCellAnchor>
    <xdr:from>
      <xdr:col>0</xdr:col>
      <xdr:colOff>215900</xdr:colOff>
      <xdr:row>313</xdr:row>
      <xdr:rowOff>107950</xdr:rowOff>
    </xdr:from>
    <xdr:ext cx="828675" cy="876300"/>
    <xdr:pic>
      <xdr:nvPicPr>
        <xdr:cNvPr id="10" name="Picture 80" descr="jmfGOLD">
          <a:extLst>
            <a:ext uri="{FF2B5EF4-FFF2-40B4-BE49-F238E27FC236}">
              <a16:creationId xmlns:a16="http://schemas.microsoft.com/office/drawing/2014/main" id="{DD3D09E7-686D-4550-B54F-791683976EA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62376050"/>
          <a:ext cx="828675" cy="876300"/>
        </a:xfrm>
        <a:prstGeom prst="rect">
          <a:avLst/>
        </a:prstGeom>
        <a:noFill/>
        <a:ln w="9525">
          <a:noFill/>
          <a:miter lim="800000"/>
          <a:headEnd/>
          <a:tailEnd/>
        </a:ln>
      </xdr:spPr>
    </xdr:pic>
    <xdr:clientData/>
  </xdr:oneCellAnchor>
  <xdr:oneCellAnchor>
    <xdr:from>
      <xdr:col>0</xdr:col>
      <xdr:colOff>95250</xdr:colOff>
      <xdr:row>649</xdr:row>
      <xdr:rowOff>85725</xdr:rowOff>
    </xdr:from>
    <xdr:ext cx="923925" cy="876300"/>
    <xdr:pic>
      <xdr:nvPicPr>
        <xdr:cNvPr id="11" name="Picture 80" descr="jmfGOLD">
          <a:extLst>
            <a:ext uri="{FF2B5EF4-FFF2-40B4-BE49-F238E27FC236}">
              <a16:creationId xmlns:a16="http://schemas.microsoft.com/office/drawing/2014/main" id="{F0258E30-5DAA-4BFB-B51C-F76765B6F5B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5250" y="126444375"/>
          <a:ext cx="923925" cy="876300"/>
        </a:xfrm>
        <a:prstGeom prst="rect">
          <a:avLst/>
        </a:prstGeom>
        <a:noFill/>
        <a:ln w="9525">
          <a:noFill/>
          <a:miter lim="800000"/>
          <a:headEnd/>
          <a:tailEnd/>
        </a:ln>
      </xdr:spPr>
    </xdr:pic>
    <xdr:clientData/>
  </xdr:oneCellAnchor>
  <xdr:oneCellAnchor>
    <xdr:from>
      <xdr:col>0</xdr:col>
      <xdr:colOff>215900</xdr:colOff>
      <xdr:row>702</xdr:row>
      <xdr:rowOff>73025</xdr:rowOff>
    </xdr:from>
    <xdr:ext cx="803275" cy="876300"/>
    <xdr:pic>
      <xdr:nvPicPr>
        <xdr:cNvPr id="12" name="Picture 80" descr="jmfGOLD">
          <a:extLst>
            <a:ext uri="{FF2B5EF4-FFF2-40B4-BE49-F238E27FC236}">
              <a16:creationId xmlns:a16="http://schemas.microsoft.com/office/drawing/2014/main" id="{19FEF422-CD30-436E-957A-6E95A5C5FD9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138223625"/>
          <a:ext cx="803275" cy="876300"/>
        </a:xfrm>
        <a:prstGeom prst="rect">
          <a:avLst/>
        </a:prstGeom>
        <a:noFill/>
        <a:ln w="9525">
          <a:noFill/>
          <a:miter lim="800000"/>
          <a:headEnd/>
          <a:tailEnd/>
        </a:ln>
      </xdr:spPr>
    </xdr:pic>
    <xdr:clientData/>
  </xdr:oneCellAnchor>
  <xdr:oneCellAnchor>
    <xdr:from>
      <xdr:col>0</xdr:col>
      <xdr:colOff>203200</xdr:colOff>
      <xdr:row>766</xdr:row>
      <xdr:rowOff>136525</xdr:rowOff>
    </xdr:from>
    <xdr:ext cx="815975" cy="876300"/>
    <xdr:pic>
      <xdr:nvPicPr>
        <xdr:cNvPr id="13" name="Picture 80" descr="jmfGOLD">
          <a:extLst>
            <a:ext uri="{FF2B5EF4-FFF2-40B4-BE49-F238E27FC236}">
              <a16:creationId xmlns:a16="http://schemas.microsoft.com/office/drawing/2014/main" id="{B4EFAFA4-4C39-4A10-9448-654B386F4FF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3200" y="150936325"/>
          <a:ext cx="815975" cy="876300"/>
        </a:xfrm>
        <a:prstGeom prst="rect">
          <a:avLst/>
        </a:prstGeom>
        <a:noFill/>
        <a:ln w="9525">
          <a:noFill/>
          <a:miter lim="800000"/>
          <a:headEnd/>
          <a:tailEnd/>
        </a:ln>
      </xdr:spPr>
    </xdr:pic>
    <xdr:clientData/>
  </xdr:oneCellAnchor>
  <xdr:oneCellAnchor>
    <xdr:from>
      <xdr:col>0</xdr:col>
      <xdr:colOff>190500</xdr:colOff>
      <xdr:row>890</xdr:row>
      <xdr:rowOff>60325</xdr:rowOff>
    </xdr:from>
    <xdr:ext cx="828675" cy="876300"/>
    <xdr:pic>
      <xdr:nvPicPr>
        <xdr:cNvPr id="14" name="Picture 80" descr="jmfGOLD">
          <a:extLst>
            <a:ext uri="{FF2B5EF4-FFF2-40B4-BE49-F238E27FC236}">
              <a16:creationId xmlns:a16="http://schemas.microsoft.com/office/drawing/2014/main" id="{A56D2A37-B786-4C48-8268-3CE9D1FD453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175447325"/>
          <a:ext cx="828675" cy="876300"/>
        </a:xfrm>
        <a:prstGeom prst="rect">
          <a:avLst/>
        </a:prstGeom>
        <a:noFill/>
        <a:ln w="9525">
          <a:noFill/>
          <a:miter lim="800000"/>
          <a:headEnd/>
          <a:tailEnd/>
        </a:ln>
      </xdr:spPr>
    </xdr:pic>
    <xdr:clientData/>
  </xdr:oneCellAnchor>
  <xdr:oneCellAnchor>
    <xdr:from>
      <xdr:col>0</xdr:col>
      <xdr:colOff>215900</xdr:colOff>
      <xdr:row>385</xdr:row>
      <xdr:rowOff>120650</xdr:rowOff>
    </xdr:from>
    <xdr:ext cx="850900" cy="876300"/>
    <xdr:pic>
      <xdr:nvPicPr>
        <xdr:cNvPr id="15" name="Picture 80" descr="jmfGOLD">
          <a:extLst>
            <a:ext uri="{FF2B5EF4-FFF2-40B4-BE49-F238E27FC236}">
              <a16:creationId xmlns:a16="http://schemas.microsoft.com/office/drawing/2014/main" id="{33F0C2F7-1BA6-434D-84C9-59C5C16BA04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76422250"/>
          <a:ext cx="850900" cy="876300"/>
        </a:xfrm>
        <a:prstGeom prst="rect">
          <a:avLst/>
        </a:prstGeom>
        <a:noFill/>
        <a:ln w="9525">
          <a:noFill/>
          <a:miter lim="800000"/>
          <a:headEnd/>
          <a:tailEnd/>
        </a:ln>
      </xdr:spPr>
    </xdr:pic>
    <xdr:clientData/>
  </xdr:oneCellAnchor>
  <xdr:oneCellAnchor>
    <xdr:from>
      <xdr:col>0</xdr:col>
      <xdr:colOff>120650</xdr:colOff>
      <xdr:row>450</xdr:row>
      <xdr:rowOff>146050</xdr:rowOff>
    </xdr:from>
    <xdr:ext cx="923925" cy="876300"/>
    <xdr:pic>
      <xdr:nvPicPr>
        <xdr:cNvPr id="16" name="Picture 80" descr="jmfGOLD">
          <a:extLst>
            <a:ext uri="{FF2B5EF4-FFF2-40B4-BE49-F238E27FC236}">
              <a16:creationId xmlns:a16="http://schemas.microsoft.com/office/drawing/2014/main" id="{1C580A01-F9B2-4C89-8893-873690D18F4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5412" y="88876187"/>
          <a:ext cx="923925" cy="876300"/>
        </a:xfrm>
        <a:prstGeom prst="rect">
          <a:avLst/>
        </a:prstGeom>
        <a:noFill/>
        <a:ln w="9525">
          <a:noFill/>
          <a:miter lim="800000"/>
          <a:headEnd/>
          <a:tailEnd/>
        </a:ln>
      </xdr:spPr>
    </xdr:pic>
    <xdr:clientData/>
  </xdr:oneCellAnchor>
  <xdr:oneCellAnchor>
    <xdr:from>
      <xdr:col>0</xdr:col>
      <xdr:colOff>215900</xdr:colOff>
      <xdr:row>511</xdr:row>
      <xdr:rowOff>98425</xdr:rowOff>
    </xdr:from>
    <xdr:ext cx="828675" cy="876300"/>
    <xdr:pic>
      <xdr:nvPicPr>
        <xdr:cNvPr id="17" name="Picture 80" descr="jmfGOLD">
          <a:extLst>
            <a:ext uri="{FF2B5EF4-FFF2-40B4-BE49-F238E27FC236}">
              <a16:creationId xmlns:a16="http://schemas.microsoft.com/office/drawing/2014/main" id="{1C441CAE-A901-4F75-934E-936F57C99DC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5900" y="100974525"/>
          <a:ext cx="828675" cy="876300"/>
        </a:xfrm>
        <a:prstGeom prst="rect">
          <a:avLst/>
        </a:prstGeom>
        <a:noFill/>
        <a:ln w="9525">
          <a:noFill/>
          <a:miter lim="800000"/>
          <a:headEnd/>
          <a:tailEnd/>
        </a:ln>
      </xdr:spPr>
    </xdr:pic>
    <xdr:clientData/>
  </xdr:oneCellAnchor>
  <xdr:oneCellAnchor>
    <xdr:from>
      <xdr:col>0</xdr:col>
      <xdr:colOff>190500</xdr:colOff>
      <xdr:row>584</xdr:row>
      <xdr:rowOff>88900</xdr:rowOff>
    </xdr:from>
    <xdr:ext cx="828675" cy="876300"/>
    <xdr:pic>
      <xdr:nvPicPr>
        <xdr:cNvPr id="18" name="Picture 80" descr="jmfGOLD">
          <a:extLst>
            <a:ext uri="{FF2B5EF4-FFF2-40B4-BE49-F238E27FC236}">
              <a16:creationId xmlns:a16="http://schemas.microsoft.com/office/drawing/2014/main" id="{F49BBB3D-F923-4339-8BBD-CDF5E66D832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115138200"/>
          <a:ext cx="828675" cy="876300"/>
        </a:xfrm>
        <a:prstGeom prst="rect">
          <a:avLst/>
        </a:prstGeom>
        <a:noFill/>
        <a:ln w="9525">
          <a:noFill/>
          <a:miter lim="800000"/>
          <a:headEnd/>
          <a:tailEnd/>
        </a:ln>
      </xdr:spPr>
    </xdr:pic>
    <xdr:clientData/>
  </xdr:oneCellAnchor>
  <xdr:oneCellAnchor>
    <xdr:from>
      <xdr:col>0</xdr:col>
      <xdr:colOff>165100</xdr:colOff>
      <xdr:row>937</xdr:row>
      <xdr:rowOff>149225</xdr:rowOff>
    </xdr:from>
    <xdr:ext cx="854075" cy="876300"/>
    <xdr:pic>
      <xdr:nvPicPr>
        <xdr:cNvPr id="19" name="Picture 80" descr="jmfGOLD">
          <a:extLst>
            <a:ext uri="{FF2B5EF4-FFF2-40B4-BE49-F238E27FC236}">
              <a16:creationId xmlns:a16="http://schemas.microsoft.com/office/drawing/2014/main" id="{E32B2D64-0F7E-4A61-BCD2-3EA990CB0C5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5100" y="184769125"/>
          <a:ext cx="854075" cy="876300"/>
        </a:xfrm>
        <a:prstGeom prst="rect">
          <a:avLst/>
        </a:prstGeom>
        <a:noFill/>
        <a:ln w="9525">
          <a:noFill/>
          <a:miter lim="800000"/>
          <a:headEnd/>
          <a:tailEnd/>
        </a:ln>
      </xdr:spPr>
    </xdr:pic>
    <xdr:clientData/>
  </xdr:oneCellAnchor>
  <xdr:twoCellAnchor editAs="oneCell">
    <xdr:from>
      <xdr:col>0</xdr:col>
      <xdr:colOff>111126</xdr:colOff>
      <xdr:row>12</xdr:row>
      <xdr:rowOff>53975</xdr:rowOff>
    </xdr:from>
    <xdr:to>
      <xdr:col>0</xdr:col>
      <xdr:colOff>1316333</xdr:colOff>
      <xdr:row>17</xdr:row>
      <xdr:rowOff>170315</xdr:rowOff>
    </xdr:to>
    <xdr:pic>
      <xdr:nvPicPr>
        <xdr:cNvPr id="20" name="Picture 19">
          <a:extLst>
            <a:ext uri="{FF2B5EF4-FFF2-40B4-BE49-F238E27FC236}">
              <a16:creationId xmlns:a16="http://schemas.microsoft.com/office/drawing/2014/main" id="{71EDE985-0D4C-4EED-AF1F-508B01C6809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5888" y="4564062"/>
          <a:ext cx="1181395" cy="911679"/>
        </a:xfrm>
        <a:prstGeom prst="rect">
          <a:avLst/>
        </a:prstGeom>
      </xdr:spPr>
    </xdr:pic>
    <xdr:clientData/>
  </xdr:twoCellAnchor>
  <xdr:twoCellAnchor editAs="oneCell">
    <xdr:from>
      <xdr:col>0</xdr:col>
      <xdr:colOff>77787</xdr:colOff>
      <xdr:row>20</xdr:row>
      <xdr:rowOff>30163</xdr:rowOff>
    </xdr:from>
    <xdr:to>
      <xdr:col>0</xdr:col>
      <xdr:colOff>1244600</xdr:colOff>
      <xdr:row>24</xdr:row>
      <xdr:rowOff>149661</xdr:rowOff>
    </xdr:to>
    <xdr:pic>
      <xdr:nvPicPr>
        <xdr:cNvPr id="21" name="Picture 20">
          <a:extLst>
            <a:ext uri="{FF2B5EF4-FFF2-40B4-BE49-F238E27FC236}">
              <a16:creationId xmlns:a16="http://schemas.microsoft.com/office/drawing/2014/main" id="{7E72F22B-2727-4BC8-A7DF-21994645235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7787" y="4094163"/>
          <a:ext cx="1166813" cy="881498"/>
        </a:xfrm>
        <a:prstGeom prst="rect">
          <a:avLst/>
        </a:prstGeom>
      </xdr:spPr>
    </xdr:pic>
    <xdr:clientData/>
  </xdr:twoCellAnchor>
  <xdr:twoCellAnchor editAs="oneCell">
    <xdr:from>
      <xdr:col>0</xdr:col>
      <xdr:colOff>65087</xdr:colOff>
      <xdr:row>31</xdr:row>
      <xdr:rowOff>20636</xdr:rowOff>
    </xdr:from>
    <xdr:to>
      <xdr:col>0</xdr:col>
      <xdr:colOff>1352398</xdr:colOff>
      <xdr:row>37</xdr:row>
      <xdr:rowOff>39686</xdr:rowOff>
    </xdr:to>
    <xdr:pic>
      <xdr:nvPicPr>
        <xdr:cNvPr id="22" name="Picture 21">
          <a:extLst>
            <a:ext uri="{FF2B5EF4-FFF2-40B4-BE49-F238E27FC236}">
              <a16:creationId xmlns:a16="http://schemas.microsoft.com/office/drawing/2014/main" id="{84954415-7492-44E3-ABE5-CB88762977C3}"/>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5171" r="8392"/>
        <a:stretch/>
      </xdr:blipFill>
      <xdr:spPr>
        <a:xfrm>
          <a:off x="65087" y="6164261"/>
          <a:ext cx="1301599" cy="1169989"/>
        </a:xfrm>
        <a:prstGeom prst="rect">
          <a:avLst/>
        </a:prstGeom>
      </xdr:spPr>
    </xdr:pic>
    <xdr:clientData/>
  </xdr:twoCellAnchor>
  <xdr:twoCellAnchor editAs="oneCell">
    <xdr:from>
      <xdr:col>0</xdr:col>
      <xdr:colOff>92076</xdr:colOff>
      <xdr:row>51</xdr:row>
      <xdr:rowOff>34925</xdr:rowOff>
    </xdr:from>
    <xdr:to>
      <xdr:col>0</xdr:col>
      <xdr:colOff>1277086</xdr:colOff>
      <xdr:row>56</xdr:row>
      <xdr:rowOff>96837</xdr:rowOff>
    </xdr:to>
    <xdr:pic>
      <xdr:nvPicPr>
        <xdr:cNvPr id="23" name="Picture 22">
          <a:extLst>
            <a:ext uri="{FF2B5EF4-FFF2-40B4-BE49-F238E27FC236}">
              <a16:creationId xmlns:a16="http://schemas.microsoft.com/office/drawing/2014/main" id="{D2A046FE-DBCE-4A66-85DC-4349A47FF67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838" y="11888787"/>
          <a:ext cx="1170723" cy="866775"/>
        </a:xfrm>
        <a:prstGeom prst="rect">
          <a:avLst/>
        </a:prstGeom>
      </xdr:spPr>
    </xdr:pic>
    <xdr:clientData/>
  </xdr:twoCellAnchor>
  <xdr:twoCellAnchor editAs="oneCell">
    <xdr:from>
      <xdr:col>0</xdr:col>
      <xdr:colOff>185740</xdr:colOff>
      <xdr:row>80</xdr:row>
      <xdr:rowOff>42863</xdr:rowOff>
    </xdr:from>
    <xdr:to>
      <xdr:col>0</xdr:col>
      <xdr:colOff>1465968</xdr:colOff>
      <xdr:row>84</xdr:row>
      <xdr:rowOff>12700</xdr:rowOff>
    </xdr:to>
    <xdr:pic>
      <xdr:nvPicPr>
        <xdr:cNvPr id="24" name="Picture 23">
          <a:extLst>
            <a:ext uri="{FF2B5EF4-FFF2-40B4-BE49-F238E27FC236}">
              <a16:creationId xmlns:a16="http://schemas.microsoft.com/office/drawing/2014/main" id="{F9DDA270-0702-4F03-8D38-18BD5C0C32E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85740" y="15727363"/>
          <a:ext cx="1280228" cy="731837"/>
        </a:xfrm>
        <a:prstGeom prst="rect">
          <a:avLst/>
        </a:prstGeom>
      </xdr:spPr>
    </xdr:pic>
    <xdr:clientData/>
  </xdr:twoCellAnchor>
  <xdr:twoCellAnchor editAs="oneCell">
    <xdr:from>
      <xdr:col>0</xdr:col>
      <xdr:colOff>177800</xdr:colOff>
      <xdr:row>85</xdr:row>
      <xdr:rowOff>130175</xdr:rowOff>
    </xdr:from>
    <xdr:to>
      <xdr:col>0</xdr:col>
      <xdr:colOff>1159235</xdr:colOff>
      <xdr:row>90</xdr:row>
      <xdr:rowOff>152400</xdr:rowOff>
    </xdr:to>
    <xdr:pic>
      <xdr:nvPicPr>
        <xdr:cNvPr id="25" name="Picture 24">
          <a:extLst>
            <a:ext uri="{FF2B5EF4-FFF2-40B4-BE49-F238E27FC236}">
              <a16:creationId xmlns:a16="http://schemas.microsoft.com/office/drawing/2014/main" id="{A5CE9302-7B4A-4864-9B3F-466FDBC911F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7800" y="16779875"/>
          <a:ext cx="981435" cy="974725"/>
        </a:xfrm>
        <a:prstGeom prst="rect">
          <a:avLst/>
        </a:prstGeom>
      </xdr:spPr>
    </xdr:pic>
    <xdr:clientData/>
  </xdr:twoCellAnchor>
  <xdr:twoCellAnchor editAs="oneCell">
    <xdr:from>
      <xdr:col>0</xdr:col>
      <xdr:colOff>177801</xdr:colOff>
      <xdr:row>92</xdr:row>
      <xdr:rowOff>82550</xdr:rowOff>
    </xdr:from>
    <xdr:to>
      <xdr:col>0</xdr:col>
      <xdr:colOff>1182110</xdr:colOff>
      <xdr:row>97</xdr:row>
      <xdr:rowOff>101600</xdr:rowOff>
    </xdr:to>
    <xdr:pic>
      <xdr:nvPicPr>
        <xdr:cNvPr id="26" name="Picture 25">
          <a:extLst>
            <a:ext uri="{FF2B5EF4-FFF2-40B4-BE49-F238E27FC236}">
              <a16:creationId xmlns:a16="http://schemas.microsoft.com/office/drawing/2014/main" id="{4FF51AC4-2DD6-415C-849A-3F236F72FD9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7801" y="18091150"/>
          <a:ext cx="1004309" cy="971550"/>
        </a:xfrm>
        <a:prstGeom prst="rect">
          <a:avLst/>
        </a:prstGeom>
      </xdr:spPr>
    </xdr:pic>
    <xdr:clientData/>
  </xdr:twoCellAnchor>
  <xdr:twoCellAnchor editAs="oneCell">
    <xdr:from>
      <xdr:col>0</xdr:col>
      <xdr:colOff>111125</xdr:colOff>
      <xdr:row>99</xdr:row>
      <xdr:rowOff>12701</xdr:rowOff>
    </xdr:from>
    <xdr:to>
      <xdr:col>0</xdr:col>
      <xdr:colOff>1384300</xdr:colOff>
      <xdr:row>103</xdr:row>
      <xdr:rowOff>167647</xdr:rowOff>
    </xdr:to>
    <xdr:pic>
      <xdr:nvPicPr>
        <xdr:cNvPr id="27" name="Picture 26">
          <a:extLst>
            <a:ext uri="{FF2B5EF4-FFF2-40B4-BE49-F238E27FC236}">
              <a16:creationId xmlns:a16="http://schemas.microsoft.com/office/drawing/2014/main" id="{80760014-F1C2-4360-971D-D2E3EF74573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1125" y="19367501"/>
          <a:ext cx="1273175" cy="916946"/>
        </a:xfrm>
        <a:prstGeom prst="rect">
          <a:avLst/>
        </a:prstGeom>
      </xdr:spPr>
    </xdr:pic>
    <xdr:clientData/>
  </xdr:twoCellAnchor>
  <xdr:twoCellAnchor editAs="oneCell">
    <xdr:from>
      <xdr:col>0</xdr:col>
      <xdr:colOff>53975</xdr:colOff>
      <xdr:row>115</xdr:row>
      <xdr:rowOff>180975</xdr:rowOff>
    </xdr:from>
    <xdr:to>
      <xdr:col>0</xdr:col>
      <xdr:colOff>1358900</xdr:colOff>
      <xdr:row>120</xdr:row>
      <xdr:rowOff>123048</xdr:rowOff>
    </xdr:to>
    <xdr:pic>
      <xdr:nvPicPr>
        <xdr:cNvPr id="28" name="Picture 27">
          <a:extLst>
            <a:ext uri="{FF2B5EF4-FFF2-40B4-BE49-F238E27FC236}">
              <a16:creationId xmlns:a16="http://schemas.microsoft.com/office/drawing/2014/main" id="{A3E66D40-2238-4A42-B90F-F45B54BC503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3975" y="22786975"/>
          <a:ext cx="1304925" cy="907273"/>
        </a:xfrm>
        <a:prstGeom prst="rect">
          <a:avLst/>
        </a:prstGeom>
      </xdr:spPr>
    </xdr:pic>
    <xdr:clientData/>
  </xdr:twoCellAnchor>
  <xdr:twoCellAnchor editAs="oneCell">
    <xdr:from>
      <xdr:col>0</xdr:col>
      <xdr:colOff>82551</xdr:colOff>
      <xdr:row>121</xdr:row>
      <xdr:rowOff>152400</xdr:rowOff>
    </xdr:from>
    <xdr:to>
      <xdr:col>0</xdr:col>
      <xdr:colOff>1206501</xdr:colOff>
      <xdr:row>127</xdr:row>
      <xdr:rowOff>24268</xdr:rowOff>
    </xdr:to>
    <xdr:pic>
      <xdr:nvPicPr>
        <xdr:cNvPr id="29" name="Picture 28">
          <a:extLst>
            <a:ext uri="{FF2B5EF4-FFF2-40B4-BE49-F238E27FC236}">
              <a16:creationId xmlns:a16="http://schemas.microsoft.com/office/drawing/2014/main" id="{4A2A1F0E-F2F7-4CC3-9F08-69ED1C1419C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2551" y="23926800"/>
          <a:ext cx="1123950" cy="1027568"/>
        </a:xfrm>
        <a:prstGeom prst="rect">
          <a:avLst/>
        </a:prstGeom>
      </xdr:spPr>
    </xdr:pic>
    <xdr:clientData/>
  </xdr:twoCellAnchor>
  <xdr:twoCellAnchor editAs="oneCell">
    <xdr:from>
      <xdr:col>0</xdr:col>
      <xdr:colOff>301626</xdr:colOff>
      <xdr:row>138</xdr:row>
      <xdr:rowOff>53975</xdr:rowOff>
    </xdr:from>
    <xdr:to>
      <xdr:col>0</xdr:col>
      <xdr:colOff>977738</xdr:colOff>
      <xdr:row>143</xdr:row>
      <xdr:rowOff>165100</xdr:rowOff>
    </xdr:to>
    <xdr:pic>
      <xdr:nvPicPr>
        <xdr:cNvPr id="30" name="Picture 29">
          <a:extLst>
            <a:ext uri="{FF2B5EF4-FFF2-40B4-BE49-F238E27FC236}">
              <a16:creationId xmlns:a16="http://schemas.microsoft.com/office/drawing/2014/main" id="{CCD32D4B-BA98-43CD-9196-E90D8B0EF333}"/>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01626" y="27206575"/>
          <a:ext cx="676112" cy="1076325"/>
        </a:xfrm>
        <a:prstGeom prst="rect">
          <a:avLst/>
        </a:prstGeom>
      </xdr:spPr>
    </xdr:pic>
    <xdr:clientData/>
  </xdr:twoCellAnchor>
  <xdr:twoCellAnchor editAs="oneCell">
    <xdr:from>
      <xdr:col>0</xdr:col>
      <xdr:colOff>206375</xdr:colOff>
      <xdr:row>144</xdr:row>
      <xdr:rowOff>120650</xdr:rowOff>
    </xdr:from>
    <xdr:to>
      <xdr:col>0</xdr:col>
      <xdr:colOff>926730</xdr:colOff>
      <xdr:row>151</xdr:row>
      <xdr:rowOff>127000</xdr:rowOff>
    </xdr:to>
    <xdr:pic>
      <xdr:nvPicPr>
        <xdr:cNvPr id="31" name="Picture 30">
          <a:extLst>
            <a:ext uri="{FF2B5EF4-FFF2-40B4-BE49-F238E27FC236}">
              <a16:creationId xmlns:a16="http://schemas.microsoft.com/office/drawing/2014/main" id="{8519173B-CB92-4A63-9BF2-930DFFCB5892}"/>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06375" y="28441650"/>
          <a:ext cx="720355" cy="1352550"/>
        </a:xfrm>
        <a:prstGeom prst="rect">
          <a:avLst/>
        </a:prstGeom>
      </xdr:spPr>
    </xdr:pic>
    <xdr:clientData/>
  </xdr:twoCellAnchor>
  <xdr:twoCellAnchor editAs="oneCell">
    <xdr:from>
      <xdr:col>0</xdr:col>
      <xdr:colOff>344487</xdr:colOff>
      <xdr:row>158</xdr:row>
      <xdr:rowOff>49212</xdr:rowOff>
    </xdr:from>
    <xdr:to>
      <xdr:col>0</xdr:col>
      <xdr:colOff>914400</xdr:colOff>
      <xdr:row>163</xdr:row>
      <xdr:rowOff>124800</xdr:rowOff>
    </xdr:to>
    <xdr:pic>
      <xdr:nvPicPr>
        <xdr:cNvPr id="32" name="Picture 31">
          <a:extLst>
            <a:ext uri="{FF2B5EF4-FFF2-40B4-BE49-F238E27FC236}">
              <a16:creationId xmlns:a16="http://schemas.microsoft.com/office/drawing/2014/main" id="{02DAD97D-BE0C-4AFD-B947-3661A13DF8A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44487" y="31176912"/>
          <a:ext cx="569913" cy="1028088"/>
        </a:xfrm>
        <a:prstGeom prst="rect">
          <a:avLst/>
        </a:prstGeom>
      </xdr:spPr>
    </xdr:pic>
    <xdr:clientData/>
  </xdr:twoCellAnchor>
  <xdr:twoCellAnchor editAs="oneCell">
    <xdr:from>
      <xdr:col>0</xdr:col>
      <xdr:colOff>296863</xdr:colOff>
      <xdr:row>164</xdr:row>
      <xdr:rowOff>49212</xdr:rowOff>
    </xdr:from>
    <xdr:to>
      <xdr:col>0</xdr:col>
      <xdr:colOff>939800</xdr:colOff>
      <xdr:row>169</xdr:row>
      <xdr:rowOff>164142</xdr:rowOff>
    </xdr:to>
    <xdr:pic>
      <xdr:nvPicPr>
        <xdr:cNvPr id="33" name="Picture 32">
          <a:extLst>
            <a:ext uri="{FF2B5EF4-FFF2-40B4-BE49-F238E27FC236}">
              <a16:creationId xmlns:a16="http://schemas.microsoft.com/office/drawing/2014/main" id="{82AC9674-6A34-42F5-9B67-6D37F5B74D5E}"/>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96863" y="32319912"/>
          <a:ext cx="642937" cy="1067430"/>
        </a:xfrm>
        <a:prstGeom prst="rect">
          <a:avLst/>
        </a:prstGeom>
      </xdr:spPr>
    </xdr:pic>
    <xdr:clientData/>
  </xdr:twoCellAnchor>
  <xdr:twoCellAnchor editAs="oneCell">
    <xdr:from>
      <xdr:col>0</xdr:col>
      <xdr:colOff>163513</xdr:colOff>
      <xdr:row>170</xdr:row>
      <xdr:rowOff>58738</xdr:rowOff>
    </xdr:from>
    <xdr:to>
      <xdr:col>0</xdr:col>
      <xdr:colOff>1028701</xdr:colOff>
      <xdr:row>175</xdr:row>
      <xdr:rowOff>145982</xdr:rowOff>
    </xdr:to>
    <xdr:pic>
      <xdr:nvPicPr>
        <xdr:cNvPr id="34" name="Picture 33">
          <a:extLst>
            <a:ext uri="{FF2B5EF4-FFF2-40B4-BE49-F238E27FC236}">
              <a16:creationId xmlns:a16="http://schemas.microsoft.com/office/drawing/2014/main" id="{E21F0247-C8E4-4C71-8B50-CC5E23CD461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63513" y="33472438"/>
          <a:ext cx="865188" cy="1039744"/>
        </a:xfrm>
        <a:prstGeom prst="rect">
          <a:avLst/>
        </a:prstGeom>
      </xdr:spPr>
    </xdr:pic>
    <xdr:clientData/>
  </xdr:twoCellAnchor>
  <xdr:twoCellAnchor editAs="oneCell">
    <xdr:from>
      <xdr:col>0</xdr:col>
      <xdr:colOff>327858</xdr:colOff>
      <xdr:row>181</xdr:row>
      <xdr:rowOff>58737</xdr:rowOff>
    </xdr:from>
    <xdr:to>
      <xdr:col>0</xdr:col>
      <xdr:colOff>925823</xdr:colOff>
      <xdr:row>186</xdr:row>
      <xdr:rowOff>127000</xdr:rowOff>
    </xdr:to>
    <xdr:pic>
      <xdr:nvPicPr>
        <xdr:cNvPr id="35" name="Picture 34">
          <a:extLst>
            <a:ext uri="{FF2B5EF4-FFF2-40B4-BE49-F238E27FC236}">
              <a16:creationId xmlns:a16="http://schemas.microsoft.com/office/drawing/2014/main" id="{430EED0F-E18A-4DBD-8967-11B7500AB0FB}"/>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27858" y="35694937"/>
          <a:ext cx="597965" cy="1020763"/>
        </a:xfrm>
        <a:prstGeom prst="rect">
          <a:avLst/>
        </a:prstGeom>
      </xdr:spPr>
    </xdr:pic>
    <xdr:clientData/>
  </xdr:twoCellAnchor>
  <xdr:twoCellAnchor editAs="oneCell">
    <xdr:from>
      <xdr:col>0</xdr:col>
      <xdr:colOff>382858</xdr:colOff>
      <xdr:row>187</xdr:row>
      <xdr:rowOff>49212</xdr:rowOff>
    </xdr:from>
    <xdr:to>
      <xdr:col>0</xdr:col>
      <xdr:colOff>936229</xdr:colOff>
      <xdr:row>192</xdr:row>
      <xdr:rowOff>152400</xdr:rowOff>
    </xdr:to>
    <xdr:pic>
      <xdr:nvPicPr>
        <xdr:cNvPr id="36" name="Picture 35">
          <a:extLst>
            <a:ext uri="{FF2B5EF4-FFF2-40B4-BE49-F238E27FC236}">
              <a16:creationId xmlns:a16="http://schemas.microsoft.com/office/drawing/2014/main" id="{E9E41906-CC57-4EB3-83C0-00C927BF67C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2858" y="36828412"/>
          <a:ext cx="553371" cy="1055688"/>
        </a:xfrm>
        <a:prstGeom prst="rect">
          <a:avLst/>
        </a:prstGeom>
      </xdr:spPr>
    </xdr:pic>
    <xdr:clientData/>
  </xdr:twoCellAnchor>
  <xdr:twoCellAnchor editAs="oneCell">
    <xdr:from>
      <xdr:col>0</xdr:col>
      <xdr:colOff>235718</xdr:colOff>
      <xdr:row>193</xdr:row>
      <xdr:rowOff>58737</xdr:rowOff>
    </xdr:from>
    <xdr:to>
      <xdr:col>0</xdr:col>
      <xdr:colOff>1041400</xdr:colOff>
      <xdr:row>198</xdr:row>
      <xdr:rowOff>65918</xdr:rowOff>
    </xdr:to>
    <xdr:pic>
      <xdr:nvPicPr>
        <xdr:cNvPr id="37" name="Picture 36">
          <a:extLst>
            <a:ext uri="{FF2B5EF4-FFF2-40B4-BE49-F238E27FC236}">
              <a16:creationId xmlns:a16="http://schemas.microsoft.com/office/drawing/2014/main" id="{16D08B16-5B44-4AB3-894B-5821ED5243A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35718" y="37980937"/>
          <a:ext cx="805682" cy="959681"/>
        </a:xfrm>
        <a:prstGeom prst="rect">
          <a:avLst/>
        </a:prstGeom>
      </xdr:spPr>
    </xdr:pic>
    <xdr:clientData/>
  </xdr:twoCellAnchor>
  <xdr:twoCellAnchor editAs="oneCell">
    <xdr:from>
      <xdr:col>0</xdr:col>
      <xdr:colOff>349250</xdr:colOff>
      <xdr:row>209</xdr:row>
      <xdr:rowOff>15875</xdr:rowOff>
    </xdr:from>
    <xdr:to>
      <xdr:col>0</xdr:col>
      <xdr:colOff>990600</xdr:colOff>
      <xdr:row>214</xdr:row>
      <xdr:rowOff>194158</xdr:rowOff>
    </xdr:to>
    <xdr:pic>
      <xdr:nvPicPr>
        <xdr:cNvPr id="38" name="Picture 37">
          <a:extLst>
            <a:ext uri="{FF2B5EF4-FFF2-40B4-BE49-F238E27FC236}">
              <a16:creationId xmlns:a16="http://schemas.microsoft.com/office/drawing/2014/main" id="{50393F92-EC7C-416B-B070-87A046CBB35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49250" y="41113075"/>
          <a:ext cx="641350" cy="1194283"/>
        </a:xfrm>
        <a:prstGeom prst="rect">
          <a:avLst/>
        </a:prstGeom>
      </xdr:spPr>
    </xdr:pic>
    <xdr:clientData/>
  </xdr:twoCellAnchor>
  <xdr:twoCellAnchor editAs="oneCell">
    <xdr:from>
      <xdr:col>0</xdr:col>
      <xdr:colOff>292101</xdr:colOff>
      <xdr:row>215</xdr:row>
      <xdr:rowOff>28575</xdr:rowOff>
    </xdr:from>
    <xdr:to>
      <xdr:col>0</xdr:col>
      <xdr:colOff>914401</xdr:colOff>
      <xdr:row>220</xdr:row>
      <xdr:rowOff>161070</xdr:rowOff>
    </xdr:to>
    <xdr:pic>
      <xdr:nvPicPr>
        <xdr:cNvPr id="39" name="Picture 38">
          <a:extLst>
            <a:ext uri="{FF2B5EF4-FFF2-40B4-BE49-F238E27FC236}">
              <a16:creationId xmlns:a16="http://schemas.microsoft.com/office/drawing/2014/main" id="{79EFD423-C502-4143-AF83-EB550F51BD8A}"/>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2101" y="42357675"/>
          <a:ext cx="622300" cy="1148495"/>
        </a:xfrm>
        <a:prstGeom prst="rect">
          <a:avLst/>
        </a:prstGeom>
      </xdr:spPr>
    </xdr:pic>
    <xdr:clientData/>
  </xdr:twoCellAnchor>
  <xdr:twoCellAnchor editAs="oneCell">
    <xdr:from>
      <xdr:col>0</xdr:col>
      <xdr:colOff>454027</xdr:colOff>
      <xdr:row>222</xdr:row>
      <xdr:rowOff>38896</xdr:rowOff>
    </xdr:from>
    <xdr:to>
      <xdr:col>0</xdr:col>
      <xdr:colOff>927100</xdr:colOff>
      <xdr:row>225</xdr:row>
      <xdr:rowOff>183058</xdr:rowOff>
    </xdr:to>
    <xdr:pic>
      <xdr:nvPicPr>
        <xdr:cNvPr id="40" name="Picture 39">
          <a:extLst>
            <a:ext uri="{FF2B5EF4-FFF2-40B4-BE49-F238E27FC236}">
              <a16:creationId xmlns:a16="http://schemas.microsoft.com/office/drawing/2014/main" id="{87202378-AB9D-4EE0-82E3-577573693EEE}"/>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4027" y="43803096"/>
          <a:ext cx="473073" cy="753762"/>
        </a:xfrm>
        <a:prstGeom prst="rect">
          <a:avLst/>
        </a:prstGeom>
      </xdr:spPr>
    </xdr:pic>
    <xdr:clientData/>
  </xdr:twoCellAnchor>
  <xdr:twoCellAnchor editAs="oneCell">
    <xdr:from>
      <xdr:col>0</xdr:col>
      <xdr:colOff>368301</xdr:colOff>
      <xdr:row>227</xdr:row>
      <xdr:rowOff>53975</xdr:rowOff>
    </xdr:from>
    <xdr:to>
      <xdr:col>0</xdr:col>
      <xdr:colOff>1041400</xdr:colOff>
      <xdr:row>231</xdr:row>
      <xdr:rowOff>188088</xdr:rowOff>
    </xdr:to>
    <xdr:pic>
      <xdr:nvPicPr>
        <xdr:cNvPr id="41" name="Picture 40">
          <a:extLst>
            <a:ext uri="{FF2B5EF4-FFF2-40B4-BE49-F238E27FC236}">
              <a16:creationId xmlns:a16="http://schemas.microsoft.com/office/drawing/2014/main" id="{804127C8-3545-481E-8C03-77250F1B9FB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68301" y="44846875"/>
          <a:ext cx="673099" cy="946913"/>
        </a:xfrm>
        <a:prstGeom prst="rect">
          <a:avLst/>
        </a:prstGeom>
      </xdr:spPr>
    </xdr:pic>
    <xdr:clientData/>
  </xdr:twoCellAnchor>
  <xdr:twoCellAnchor editAs="oneCell">
    <xdr:from>
      <xdr:col>0</xdr:col>
      <xdr:colOff>377826</xdr:colOff>
      <xdr:row>233</xdr:row>
      <xdr:rowOff>3175</xdr:rowOff>
    </xdr:from>
    <xdr:to>
      <xdr:col>0</xdr:col>
      <xdr:colOff>901700</xdr:colOff>
      <xdr:row>237</xdr:row>
      <xdr:rowOff>171774</xdr:rowOff>
    </xdr:to>
    <xdr:pic>
      <xdr:nvPicPr>
        <xdr:cNvPr id="42" name="Picture 41">
          <a:extLst>
            <a:ext uri="{FF2B5EF4-FFF2-40B4-BE49-F238E27FC236}">
              <a16:creationId xmlns:a16="http://schemas.microsoft.com/office/drawing/2014/main" id="{BED1D0BA-BAFF-4FDC-8C3C-6D6F06CE98C2}"/>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7826" y="46027975"/>
          <a:ext cx="523874" cy="981399"/>
        </a:xfrm>
        <a:prstGeom prst="rect">
          <a:avLst/>
        </a:prstGeom>
      </xdr:spPr>
    </xdr:pic>
    <xdr:clientData/>
  </xdr:twoCellAnchor>
  <xdr:twoCellAnchor editAs="oneCell">
    <xdr:from>
      <xdr:col>0</xdr:col>
      <xdr:colOff>434975</xdr:colOff>
      <xdr:row>239</xdr:row>
      <xdr:rowOff>0</xdr:rowOff>
    </xdr:from>
    <xdr:to>
      <xdr:col>0</xdr:col>
      <xdr:colOff>1016000</xdr:colOff>
      <xdr:row>243</xdr:row>
      <xdr:rowOff>144383</xdr:rowOff>
    </xdr:to>
    <xdr:pic>
      <xdr:nvPicPr>
        <xdr:cNvPr id="43" name="Picture 42">
          <a:extLst>
            <a:ext uri="{FF2B5EF4-FFF2-40B4-BE49-F238E27FC236}">
              <a16:creationId xmlns:a16="http://schemas.microsoft.com/office/drawing/2014/main" id="{D06BF3CB-C154-4057-B97C-6C8DF269C994}"/>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34975" y="47256700"/>
          <a:ext cx="581025" cy="906383"/>
        </a:xfrm>
        <a:prstGeom prst="rect">
          <a:avLst/>
        </a:prstGeom>
      </xdr:spPr>
    </xdr:pic>
    <xdr:clientData/>
  </xdr:twoCellAnchor>
  <xdr:twoCellAnchor editAs="oneCell">
    <xdr:from>
      <xdr:col>0</xdr:col>
      <xdr:colOff>168277</xdr:colOff>
      <xdr:row>255</xdr:row>
      <xdr:rowOff>82551</xdr:rowOff>
    </xdr:from>
    <xdr:to>
      <xdr:col>0</xdr:col>
      <xdr:colOff>901700</xdr:colOff>
      <xdr:row>259</xdr:row>
      <xdr:rowOff>157975</xdr:rowOff>
    </xdr:to>
    <xdr:pic>
      <xdr:nvPicPr>
        <xdr:cNvPr id="44" name="Picture 43">
          <a:extLst>
            <a:ext uri="{FF2B5EF4-FFF2-40B4-BE49-F238E27FC236}">
              <a16:creationId xmlns:a16="http://schemas.microsoft.com/office/drawing/2014/main" id="{8F986CF1-FD4E-4C9D-97EF-0D4839A536EA}"/>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68277" y="50526951"/>
          <a:ext cx="733423" cy="888224"/>
        </a:xfrm>
        <a:prstGeom prst="rect">
          <a:avLst/>
        </a:prstGeom>
      </xdr:spPr>
    </xdr:pic>
    <xdr:clientData/>
  </xdr:twoCellAnchor>
  <xdr:twoCellAnchor editAs="oneCell">
    <xdr:from>
      <xdr:col>0</xdr:col>
      <xdr:colOff>196851</xdr:colOff>
      <xdr:row>261</xdr:row>
      <xdr:rowOff>34925</xdr:rowOff>
    </xdr:from>
    <xdr:to>
      <xdr:col>0</xdr:col>
      <xdr:colOff>1066171</xdr:colOff>
      <xdr:row>265</xdr:row>
      <xdr:rowOff>190500</xdr:rowOff>
    </xdr:to>
    <xdr:pic>
      <xdr:nvPicPr>
        <xdr:cNvPr id="45" name="Picture 44">
          <a:extLst>
            <a:ext uri="{FF2B5EF4-FFF2-40B4-BE49-F238E27FC236}">
              <a16:creationId xmlns:a16="http://schemas.microsoft.com/office/drawing/2014/main" id="{01E297D0-87E0-4C9B-80A9-20009AB2E63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96851" y="51711225"/>
          <a:ext cx="869320" cy="968375"/>
        </a:xfrm>
        <a:prstGeom prst="rect">
          <a:avLst/>
        </a:prstGeom>
      </xdr:spPr>
    </xdr:pic>
    <xdr:clientData/>
  </xdr:twoCellAnchor>
  <xdr:twoCellAnchor editAs="oneCell">
    <xdr:from>
      <xdr:col>0</xdr:col>
      <xdr:colOff>92076</xdr:colOff>
      <xdr:row>267</xdr:row>
      <xdr:rowOff>53975</xdr:rowOff>
    </xdr:from>
    <xdr:to>
      <xdr:col>0</xdr:col>
      <xdr:colOff>1113634</xdr:colOff>
      <xdr:row>271</xdr:row>
      <xdr:rowOff>177800</xdr:rowOff>
    </xdr:to>
    <xdr:pic>
      <xdr:nvPicPr>
        <xdr:cNvPr id="46" name="Picture 45">
          <a:extLst>
            <a:ext uri="{FF2B5EF4-FFF2-40B4-BE49-F238E27FC236}">
              <a16:creationId xmlns:a16="http://schemas.microsoft.com/office/drawing/2014/main" id="{0DD1510A-132F-4F41-8A16-4073CBA015C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2076" y="52962175"/>
          <a:ext cx="1021558" cy="936625"/>
        </a:xfrm>
        <a:prstGeom prst="rect">
          <a:avLst/>
        </a:prstGeom>
      </xdr:spPr>
    </xdr:pic>
    <xdr:clientData/>
  </xdr:twoCellAnchor>
  <xdr:twoCellAnchor editAs="oneCell">
    <xdr:from>
      <xdr:col>0</xdr:col>
      <xdr:colOff>273050</xdr:colOff>
      <xdr:row>273</xdr:row>
      <xdr:rowOff>44450</xdr:rowOff>
    </xdr:from>
    <xdr:to>
      <xdr:col>0</xdr:col>
      <xdr:colOff>946390</xdr:colOff>
      <xdr:row>277</xdr:row>
      <xdr:rowOff>177800</xdr:rowOff>
    </xdr:to>
    <xdr:pic>
      <xdr:nvPicPr>
        <xdr:cNvPr id="47" name="Picture 46">
          <a:extLst>
            <a:ext uri="{FF2B5EF4-FFF2-40B4-BE49-F238E27FC236}">
              <a16:creationId xmlns:a16="http://schemas.microsoft.com/office/drawing/2014/main" id="{2C3E56C7-C246-4267-8676-25FBA13B6EA2}"/>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050" y="54184550"/>
          <a:ext cx="673340" cy="946150"/>
        </a:xfrm>
        <a:prstGeom prst="rect">
          <a:avLst/>
        </a:prstGeom>
      </xdr:spPr>
    </xdr:pic>
    <xdr:clientData/>
  </xdr:twoCellAnchor>
  <xdr:twoCellAnchor editAs="oneCell">
    <xdr:from>
      <xdr:col>0</xdr:col>
      <xdr:colOff>312761</xdr:colOff>
      <xdr:row>279</xdr:row>
      <xdr:rowOff>39687</xdr:rowOff>
    </xdr:from>
    <xdr:to>
      <xdr:col>0</xdr:col>
      <xdr:colOff>1078213</xdr:colOff>
      <xdr:row>283</xdr:row>
      <xdr:rowOff>127000</xdr:rowOff>
    </xdr:to>
    <xdr:pic>
      <xdr:nvPicPr>
        <xdr:cNvPr id="48" name="Picture 47">
          <a:extLst>
            <a:ext uri="{FF2B5EF4-FFF2-40B4-BE49-F238E27FC236}">
              <a16:creationId xmlns:a16="http://schemas.microsoft.com/office/drawing/2014/main" id="{E7D61057-13B2-4D9B-AF00-76DCF919DDDA}"/>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12761" y="55411687"/>
          <a:ext cx="765452" cy="849313"/>
        </a:xfrm>
        <a:prstGeom prst="rect">
          <a:avLst/>
        </a:prstGeom>
      </xdr:spPr>
    </xdr:pic>
    <xdr:clientData/>
  </xdr:twoCellAnchor>
  <xdr:twoCellAnchor editAs="oneCell">
    <xdr:from>
      <xdr:col>0</xdr:col>
      <xdr:colOff>273051</xdr:colOff>
      <xdr:row>289</xdr:row>
      <xdr:rowOff>44450</xdr:rowOff>
    </xdr:from>
    <xdr:to>
      <xdr:col>0</xdr:col>
      <xdr:colOff>871667</xdr:colOff>
      <xdr:row>294</xdr:row>
      <xdr:rowOff>114300</xdr:rowOff>
    </xdr:to>
    <xdr:pic>
      <xdr:nvPicPr>
        <xdr:cNvPr id="49" name="Picture 48">
          <a:extLst>
            <a:ext uri="{FF2B5EF4-FFF2-40B4-BE49-F238E27FC236}">
              <a16:creationId xmlns:a16="http://schemas.microsoft.com/office/drawing/2014/main" id="{C967CBEE-4A2D-48BB-9EA5-438FEE436F6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3051" y="57461150"/>
          <a:ext cx="598616" cy="1085850"/>
        </a:xfrm>
        <a:prstGeom prst="rect">
          <a:avLst/>
        </a:prstGeom>
      </xdr:spPr>
    </xdr:pic>
    <xdr:clientData/>
  </xdr:twoCellAnchor>
  <xdr:twoCellAnchor editAs="oneCell">
    <xdr:from>
      <xdr:col>0</xdr:col>
      <xdr:colOff>301626</xdr:colOff>
      <xdr:row>302</xdr:row>
      <xdr:rowOff>73025</xdr:rowOff>
    </xdr:from>
    <xdr:to>
      <xdr:col>0</xdr:col>
      <xdr:colOff>1015999</xdr:colOff>
      <xdr:row>306</xdr:row>
      <xdr:rowOff>176345</xdr:rowOff>
    </xdr:to>
    <xdr:pic>
      <xdr:nvPicPr>
        <xdr:cNvPr id="50" name="Picture 49">
          <a:extLst>
            <a:ext uri="{FF2B5EF4-FFF2-40B4-BE49-F238E27FC236}">
              <a16:creationId xmlns:a16="http://schemas.microsoft.com/office/drawing/2014/main" id="{2B3C8E07-9AD0-4B54-9ACC-094DA30B5F04}"/>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01626" y="60144025"/>
          <a:ext cx="714373" cy="916120"/>
        </a:xfrm>
        <a:prstGeom prst="rect">
          <a:avLst/>
        </a:prstGeom>
      </xdr:spPr>
    </xdr:pic>
    <xdr:clientData/>
  </xdr:twoCellAnchor>
  <xdr:twoCellAnchor editAs="oneCell">
    <xdr:from>
      <xdr:col>0</xdr:col>
      <xdr:colOff>225425</xdr:colOff>
      <xdr:row>308</xdr:row>
      <xdr:rowOff>25401</xdr:rowOff>
    </xdr:from>
    <xdr:to>
      <xdr:col>0</xdr:col>
      <xdr:colOff>905167</xdr:colOff>
      <xdr:row>312</xdr:row>
      <xdr:rowOff>101601</xdr:rowOff>
    </xdr:to>
    <xdr:pic>
      <xdr:nvPicPr>
        <xdr:cNvPr id="51" name="Picture 50">
          <a:extLst>
            <a:ext uri="{FF2B5EF4-FFF2-40B4-BE49-F238E27FC236}">
              <a16:creationId xmlns:a16="http://schemas.microsoft.com/office/drawing/2014/main" id="{0DAA8787-FE76-4F28-8CE5-44284352036C}"/>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25425" y="61328301"/>
          <a:ext cx="679742" cy="838200"/>
        </a:xfrm>
        <a:prstGeom prst="rect">
          <a:avLst/>
        </a:prstGeom>
      </xdr:spPr>
    </xdr:pic>
    <xdr:clientData/>
  </xdr:twoCellAnchor>
  <xdr:twoCellAnchor editAs="oneCell">
    <xdr:from>
      <xdr:col>0</xdr:col>
      <xdr:colOff>92076</xdr:colOff>
      <xdr:row>324</xdr:row>
      <xdr:rowOff>149225</xdr:rowOff>
    </xdr:from>
    <xdr:to>
      <xdr:col>0</xdr:col>
      <xdr:colOff>1117600</xdr:colOff>
      <xdr:row>329</xdr:row>
      <xdr:rowOff>156568</xdr:rowOff>
    </xdr:to>
    <xdr:pic>
      <xdr:nvPicPr>
        <xdr:cNvPr id="52" name="Picture 51">
          <a:extLst>
            <a:ext uri="{FF2B5EF4-FFF2-40B4-BE49-F238E27FC236}">
              <a16:creationId xmlns:a16="http://schemas.microsoft.com/office/drawing/2014/main" id="{A00FBD17-FB98-478C-8F0A-D569E67479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2076" y="64639825"/>
          <a:ext cx="1025524" cy="959843"/>
        </a:xfrm>
        <a:prstGeom prst="rect">
          <a:avLst/>
        </a:prstGeom>
      </xdr:spPr>
    </xdr:pic>
    <xdr:clientData/>
  </xdr:twoCellAnchor>
  <xdr:twoCellAnchor editAs="oneCell">
    <xdr:from>
      <xdr:col>0</xdr:col>
      <xdr:colOff>168275</xdr:colOff>
      <xdr:row>331</xdr:row>
      <xdr:rowOff>111125</xdr:rowOff>
    </xdr:from>
    <xdr:to>
      <xdr:col>0</xdr:col>
      <xdr:colOff>1054100</xdr:colOff>
      <xdr:row>336</xdr:row>
      <xdr:rowOff>141097</xdr:rowOff>
    </xdr:to>
    <xdr:pic>
      <xdr:nvPicPr>
        <xdr:cNvPr id="53" name="Picture 52">
          <a:extLst>
            <a:ext uri="{FF2B5EF4-FFF2-40B4-BE49-F238E27FC236}">
              <a16:creationId xmlns:a16="http://schemas.microsoft.com/office/drawing/2014/main" id="{D01BF9A8-6452-45C3-8E42-7505AE899C88}"/>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68275" y="65935225"/>
          <a:ext cx="885825" cy="982472"/>
        </a:xfrm>
        <a:prstGeom prst="rect">
          <a:avLst/>
        </a:prstGeom>
      </xdr:spPr>
    </xdr:pic>
    <xdr:clientData/>
  </xdr:twoCellAnchor>
  <xdr:twoCellAnchor editAs="oneCell">
    <xdr:from>
      <xdr:col>0</xdr:col>
      <xdr:colOff>149225</xdr:colOff>
      <xdr:row>345</xdr:row>
      <xdr:rowOff>120650</xdr:rowOff>
    </xdr:from>
    <xdr:to>
      <xdr:col>0</xdr:col>
      <xdr:colOff>1119814</xdr:colOff>
      <xdr:row>349</xdr:row>
      <xdr:rowOff>127000</xdr:rowOff>
    </xdr:to>
    <xdr:pic>
      <xdr:nvPicPr>
        <xdr:cNvPr id="54" name="Picture 53">
          <a:extLst>
            <a:ext uri="{FF2B5EF4-FFF2-40B4-BE49-F238E27FC236}">
              <a16:creationId xmlns:a16="http://schemas.microsoft.com/office/drawing/2014/main" id="{953596E4-6805-41D3-9565-F2CD413DE0EB}"/>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49225" y="68611750"/>
          <a:ext cx="970589" cy="768350"/>
        </a:xfrm>
        <a:prstGeom prst="rect">
          <a:avLst/>
        </a:prstGeom>
      </xdr:spPr>
    </xdr:pic>
    <xdr:clientData/>
  </xdr:twoCellAnchor>
  <xdr:twoCellAnchor editAs="oneCell">
    <xdr:from>
      <xdr:col>0</xdr:col>
      <xdr:colOff>101600</xdr:colOff>
      <xdr:row>355</xdr:row>
      <xdr:rowOff>139701</xdr:rowOff>
    </xdr:from>
    <xdr:to>
      <xdr:col>0</xdr:col>
      <xdr:colOff>1187751</xdr:colOff>
      <xdr:row>360</xdr:row>
      <xdr:rowOff>139701</xdr:rowOff>
    </xdr:to>
    <xdr:pic>
      <xdr:nvPicPr>
        <xdr:cNvPr id="55" name="Picture 54">
          <a:extLst>
            <a:ext uri="{FF2B5EF4-FFF2-40B4-BE49-F238E27FC236}">
              <a16:creationId xmlns:a16="http://schemas.microsoft.com/office/drawing/2014/main" id="{E9CC2FA6-6748-4092-962E-459A5657E72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1600" y="70662801"/>
          <a:ext cx="1086151" cy="952500"/>
        </a:xfrm>
        <a:prstGeom prst="rect">
          <a:avLst/>
        </a:prstGeom>
      </xdr:spPr>
    </xdr:pic>
    <xdr:clientData/>
  </xdr:twoCellAnchor>
  <xdr:twoCellAnchor editAs="oneCell">
    <xdr:from>
      <xdr:col>0</xdr:col>
      <xdr:colOff>158751</xdr:colOff>
      <xdr:row>361</xdr:row>
      <xdr:rowOff>53975</xdr:rowOff>
    </xdr:from>
    <xdr:to>
      <xdr:col>0</xdr:col>
      <xdr:colOff>914401</xdr:colOff>
      <xdr:row>366</xdr:row>
      <xdr:rowOff>130375</xdr:rowOff>
    </xdr:to>
    <xdr:pic>
      <xdr:nvPicPr>
        <xdr:cNvPr id="56" name="Picture 55">
          <a:extLst>
            <a:ext uri="{FF2B5EF4-FFF2-40B4-BE49-F238E27FC236}">
              <a16:creationId xmlns:a16="http://schemas.microsoft.com/office/drawing/2014/main" id="{112F6C3B-2387-42FF-9CFC-C417334F4A71}"/>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58751" y="71732775"/>
          <a:ext cx="755650" cy="1028900"/>
        </a:xfrm>
        <a:prstGeom prst="rect">
          <a:avLst/>
        </a:prstGeom>
      </xdr:spPr>
    </xdr:pic>
    <xdr:clientData/>
  </xdr:twoCellAnchor>
  <xdr:twoCellAnchor editAs="oneCell">
    <xdr:from>
      <xdr:col>0</xdr:col>
      <xdr:colOff>101601</xdr:colOff>
      <xdr:row>368</xdr:row>
      <xdr:rowOff>15876</xdr:rowOff>
    </xdr:from>
    <xdr:to>
      <xdr:col>0</xdr:col>
      <xdr:colOff>1143001</xdr:colOff>
      <xdr:row>372</xdr:row>
      <xdr:rowOff>16798</xdr:rowOff>
    </xdr:to>
    <xdr:pic>
      <xdr:nvPicPr>
        <xdr:cNvPr id="57" name="Picture 56">
          <a:extLst>
            <a:ext uri="{FF2B5EF4-FFF2-40B4-BE49-F238E27FC236}">
              <a16:creationId xmlns:a16="http://schemas.microsoft.com/office/drawing/2014/main" id="{68D6C10F-9C20-46D6-9CEB-4E35E4F875C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01601" y="73040876"/>
          <a:ext cx="1041400" cy="762922"/>
        </a:xfrm>
        <a:prstGeom prst="rect">
          <a:avLst/>
        </a:prstGeom>
      </xdr:spPr>
    </xdr:pic>
    <xdr:clientData/>
  </xdr:twoCellAnchor>
  <xdr:twoCellAnchor editAs="oneCell">
    <xdr:from>
      <xdr:col>0</xdr:col>
      <xdr:colOff>263525</xdr:colOff>
      <xdr:row>373</xdr:row>
      <xdr:rowOff>44450</xdr:rowOff>
    </xdr:from>
    <xdr:to>
      <xdr:col>0</xdr:col>
      <xdr:colOff>1079500</xdr:colOff>
      <xdr:row>378</xdr:row>
      <xdr:rowOff>162725</xdr:rowOff>
    </xdr:to>
    <xdr:pic>
      <xdr:nvPicPr>
        <xdr:cNvPr id="58" name="Picture 57">
          <a:extLst>
            <a:ext uri="{FF2B5EF4-FFF2-40B4-BE49-F238E27FC236}">
              <a16:creationId xmlns:a16="http://schemas.microsoft.com/office/drawing/2014/main" id="{79DF7B1A-5B41-42D8-B79B-FDFAC752828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3525" y="74034650"/>
          <a:ext cx="815975" cy="1070775"/>
        </a:xfrm>
        <a:prstGeom prst="rect">
          <a:avLst/>
        </a:prstGeom>
      </xdr:spPr>
    </xdr:pic>
    <xdr:clientData/>
  </xdr:twoCellAnchor>
  <xdr:twoCellAnchor editAs="oneCell">
    <xdr:from>
      <xdr:col>0</xdr:col>
      <xdr:colOff>111125</xdr:colOff>
      <xdr:row>379</xdr:row>
      <xdr:rowOff>187325</xdr:rowOff>
    </xdr:from>
    <xdr:to>
      <xdr:col>0</xdr:col>
      <xdr:colOff>1202848</xdr:colOff>
      <xdr:row>383</xdr:row>
      <xdr:rowOff>139700</xdr:rowOff>
    </xdr:to>
    <xdr:pic>
      <xdr:nvPicPr>
        <xdr:cNvPr id="59" name="Picture 58">
          <a:extLst>
            <a:ext uri="{FF2B5EF4-FFF2-40B4-BE49-F238E27FC236}">
              <a16:creationId xmlns:a16="http://schemas.microsoft.com/office/drawing/2014/main" id="{A76DCC81-ACCB-42D7-A29D-F9AB6B0547C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11125" y="75333225"/>
          <a:ext cx="1091723" cy="714375"/>
        </a:xfrm>
        <a:prstGeom prst="rect">
          <a:avLst/>
        </a:prstGeom>
      </xdr:spPr>
    </xdr:pic>
    <xdr:clientData/>
  </xdr:twoCellAnchor>
  <xdr:twoCellAnchor editAs="oneCell">
    <xdr:from>
      <xdr:col>0</xdr:col>
      <xdr:colOff>153989</xdr:colOff>
      <xdr:row>395</xdr:row>
      <xdr:rowOff>58738</xdr:rowOff>
    </xdr:from>
    <xdr:to>
      <xdr:col>0</xdr:col>
      <xdr:colOff>1146969</xdr:colOff>
      <xdr:row>400</xdr:row>
      <xdr:rowOff>151976</xdr:rowOff>
    </xdr:to>
    <xdr:pic>
      <xdr:nvPicPr>
        <xdr:cNvPr id="60" name="Picture 59">
          <a:extLst>
            <a:ext uri="{FF2B5EF4-FFF2-40B4-BE49-F238E27FC236}">
              <a16:creationId xmlns:a16="http://schemas.microsoft.com/office/drawing/2014/main" id="{60FB113C-59FB-45E4-90F4-AD925D950941}"/>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3989" y="78392338"/>
          <a:ext cx="992980" cy="1045738"/>
        </a:xfrm>
        <a:prstGeom prst="rect">
          <a:avLst/>
        </a:prstGeom>
      </xdr:spPr>
    </xdr:pic>
    <xdr:clientData/>
  </xdr:twoCellAnchor>
  <xdr:twoCellAnchor editAs="oneCell">
    <xdr:from>
      <xdr:col>0</xdr:col>
      <xdr:colOff>82550</xdr:colOff>
      <xdr:row>484</xdr:row>
      <xdr:rowOff>38100</xdr:rowOff>
    </xdr:from>
    <xdr:to>
      <xdr:col>0</xdr:col>
      <xdr:colOff>1293040</xdr:colOff>
      <xdr:row>488</xdr:row>
      <xdr:rowOff>154686</xdr:rowOff>
    </xdr:to>
    <xdr:pic>
      <xdr:nvPicPr>
        <xdr:cNvPr id="61" name="Picture 60">
          <a:extLst>
            <a:ext uri="{FF2B5EF4-FFF2-40B4-BE49-F238E27FC236}">
              <a16:creationId xmlns:a16="http://schemas.microsoft.com/office/drawing/2014/main" id="{61641E96-FB42-4049-ABDE-00F467569CB2}"/>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87312" y="95373825"/>
          <a:ext cx="1196203" cy="764286"/>
        </a:xfrm>
        <a:prstGeom prst="rect">
          <a:avLst/>
        </a:prstGeom>
      </xdr:spPr>
    </xdr:pic>
    <xdr:clientData/>
  </xdr:twoCellAnchor>
  <xdr:twoCellAnchor editAs="oneCell">
    <xdr:from>
      <xdr:col>0</xdr:col>
      <xdr:colOff>120650</xdr:colOff>
      <xdr:row>491</xdr:row>
      <xdr:rowOff>28576</xdr:rowOff>
    </xdr:from>
    <xdr:to>
      <xdr:col>0</xdr:col>
      <xdr:colOff>1340665</xdr:colOff>
      <xdr:row>495</xdr:row>
      <xdr:rowOff>153483</xdr:rowOff>
    </xdr:to>
    <xdr:pic>
      <xdr:nvPicPr>
        <xdr:cNvPr id="62" name="Picture 61">
          <a:extLst>
            <a:ext uri="{FF2B5EF4-FFF2-40B4-BE49-F238E27FC236}">
              <a16:creationId xmlns:a16="http://schemas.microsoft.com/office/drawing/2014/main" id="{6D122357-94CE-41A7-A2DB-EEB8DC4D4A75}"/>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25412" y="96640651"/>
          <a:ext cx="1196203" cy="772607"/>
        </a:xfrm>
        <a:prstGeom prst="rect">
          <a:avLst/>
        </a:prstGeom>
      </xdr:spPr>
    </xdr:pic>
    <xdr:clientData/>
  </xdr:twoCellAnchor>
  <xdr:twoCellAnchor editAs="oneCell">
    <xdr:from>
      <xdr:col>0</xdr:col>
      <xdr:colOff>82550</xdr:colOff>
      <xdr:row>522</xdr:row>
      <xdr:rowOff>9525</xdr:rowOff>
    </xdr:from>
    <xdr:to>
      <xdr:col>0</xdr:col>
      <xdr:colOff>1160706</xdr:colOff>
      <xdr:row>526</xdr:row>
      <xdr:rowOff>95895</xdr:rowOff>
    </xdr:to>
    <xdr:pic>
      <xdr:nvPicPr>
        <xdr:cNvPr id="63" name="Picture 62">
          <a:extLst>
            <a:ext uri="{FF2B5EF4-FFF2-40B4-BE49-F238E27FC236}">
              <a16:creationId xmlns:a16="http://schemas.microsoft.com/office/drawing/2014/main" id="{C13C4B5D-ADA1-4D1B-8AB6-33043611DE5B}"/>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82550" y="103108125"/>
          <a:ext cx="1078156" cy="848370"/>
        </a:xfrm>
        <a:prstGeom prst="rect">
          <a:avLst/>
        </a:prstGeom>
      </xdr:spPr>
    </xdr:pic>
    <xdr:clientData/>
  </xdr:twoCellAnchor>
  <xdr:twoCellAnchor editAs="oneCell">
    <xdr:from>
      <xdr:col>0</xdr:col>
      <xdr:colOff>111125</xdr:colOff>
      <xdr:row>529</xdr:row>
      <xdr:rowOff>38100</xdr:rowOff>
    </xdr:from>
    <xdr:to>
      <xdr:col>0</xdr:col>
      <xdr:colOff>1192054</xdr:colOff>
      <xdr:row>533</xdr:row>
      <xdr:rowOff>125281</xdr:rowOff>
    </xdr:to>
    <xdr:pic>
      <xdr:nvPicPr>
        <xdr:cNvPr id="64" name="Picture 63">
          <a:extLst>
            <a:ext uri="{FF2B5EF4-FFF2-40B4-BE49-F238E27FC236}">
              <a16:creationId xmlns:a16="http://schemas.microsoft.com/office/drawing/2014/main" id="{3E4B07EC-6DAE-433C-A514-2FE42C9CA11F}"/>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11125" y="104482900"/>
          <a:ext cx="1080929" cy="849181"/>
        </a:xfrm>
        <a:prstGeom prst="rect">
          <a:avLst/>
        </a:prstGeom>
      </xdr:spPr>
    </xdr:pic>
    <xdr:clientData/>
  </xdr:twoCellAnchor>
  <xdr:twoCellAnchor editAs="oneCell">
    <xdr:from>
      <xdr:col>0</xdr:col>
      <xdr:colOff>254002</xdr:colOff>
      <xdr:row>552</xdr:row>
      <xdr:rowOff>180976</xdr:rowOff>
    </xdr:from>
    <xdr:to>
      <xdr:col>0</xdr:col>
      <xdr:colOff>1040794</xdr:colOff>
      <xdr:row>557</xdr:row>
      <xdr:rowOff>166955</xdr:rowOff>
    </xdr:to>
    <xdr:pic>
      <xdr:nvPicPr>
        <xdr:cNvPr id="65" name="Picture 64">
          <a:extLst>
            <a:ext uri="{FF2B5EF4-FFF2-40B4-BE49-F238E27FC236}">
              <a16:creationId xmlns:a16="http://schemas.microsoft.com/office/drawing/2014/main" id="{75790898-BDB4-44FF-BF57-9A6A2F4253BC}"/>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4002" y="109007276"/>
          <a:ext cx="786792" cy="951179"/>
        </a:xfrm>
        <a:prstGeom prst="rect">
          <a:avLst/>
        </a:prstGeom>
      </xdr:spPr>
    </xdr:pic>
    <xdr:clientData/>
  </xdr:twoCellAnchor>
  <xdr:twoCellAnchor editAs="oneCell">
    <xdr:from>
      <xdr:col>0</xdr:col>
      <xdr:colOff>171450</xdr:colOff>
      <xdr:row>559</xdr:row>
      <xdr:rowOff>19050</xdr:rowOff>
    </xdr:from>
    <xdr:to>
      <xdr:col>0</xdr:col>
      <xdr:colOff>1007007</xdr:colOff>
      <xdr:row>563</xdr:row>
      <xdr:rowOff>188175</xdr:rowOff>
    </xdr:to>
    <xdr:pic>
      <xdr:nvPicPr>
        <xdr:cNvPr id="66" name="Picture 65">
          <a:extLst>
            <a:ext uri="{FF2B5EF4-FFF2-40B4-BE49-F238E27FC236}">
              <a16:creationId xmlns:a16="http://schemas.microsoft.com/office/drawing/2014/main" id="{4A679A8A-0ED9-403A-8CAB-2EE3B114F4B7}"/>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1450" y="110216950"/>
          <a:ext cx="835557" cy="931125"/>
        </a:xfrm>
        <a:prstGeom prst="rect">
          <a:avLst/>
        </a:prstGeom>
      </xdr:spPr>
    </xdr:pic>
    <xdr:clientData/>
  </xdr:twoCellAnchor>
  <xdr:twoCellAnchor editAs="oneCell">
    <xdr:from>
      <xdr:col>0</xdr:col>
      <xdr:colOff>304800</xdr:colOff>
      <xdr:row>565</xdr:row>
      <xdr:rowOff>9526</xdr:rowOff>
    </xdr:from>
    <xdr:to>
      <xdr:col>0</xdr:col>
      <xdr:colOff>915596</xdr:colOff>
      <xdr:row>569</xdr:row>
      <xdr:rowOff>178650</xdr:rowOff>
    </xdr:to>
    <xdr:pic>
      <xdr:nvPicPr>
        <xdr:cNvPr id="67" name="Picture 66">
          <a:extLst>
            <a:ext uri="{FF2B5EF4-FFF2-40B4-BE49-F238E27FC236}">
              <a16:creationId xmlns:a16="http://schemas.microsoft.com/office/drawing/2014/main" id="{DB874229-C13A-4DDB-8456-326A1A8C04B9}"/>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04800" y="111375826"/>
          <a:ext cx="610796" cy="931124"/>
        </a:xfrm>
        <a:prstGeom prst="rect">
          <a:avLst/>
        </a:prstGeom>
      </xdr:spPr>
    </xdr:pic>
    <xdr:clientData/>
  </xdr:twoCellAnchor>
  <xdr:twoCellAnchor editAs="oneCell">
    <xdr:from>
      <xdr:col>0</xdr:col>
      <xdr:colOff>152401</xdr:colOff>
      <xdr:row>571</xdr:row>
      <xdr:rowOff>0</xdr:rowOff>
    </xdr:from>
    <xdr:to>
      <xdr:col>0</xdr:col>
      <xdr:colOff>1009940</xdr:colOff>
      <xdr:row>575</xdr:row>
      <xdr:rowOff>169125</xdr:rowOff>
    </xdr:to>
    <xdr:pic>
      <xdr:nvPicPr>
        <xdr:cNvPr id="68" name="Picture 67">
          <a:extLst>
            <a:ext uri="{FF2B5EF4-FFF2-40B4-BE49-F238E27FC236}">
              <a16:creationId xmlns:a16="http://schemas.microsoft.com/office/drawing/2014/main" id="{0251EDAF-A74F-4D3A-BE7F-B5987A49932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52401" y="112534700"/>
          <a:ext cx="857539" cy="931125"/>
        </a:xfrm>
        <a:prstGeom prst="rect">
          <a:avLst/>
        </a:prstGeom>
      </xdr:spPr>
    </xdr:pic>
    <xdr:clientData/>
  </xdr:twoCellAnchor>
  <xdr:twoCellAnchor editAs="oneCell">
    <xdr:from>
      <xdr:col>0</xdr:col>
      <xdr:colOff>276225</xdr:colOff>
      <xdr:row>600</xdr:row>
      <xdr:rowOff>9525</xdr:rowOff>
    </xdr:from>
    <xdr:to>
      <xdr:col>0</xdr:col>
      <xdr:colOff>944603</xdr:colOff>
      <xdr:row>604</xdr:row>
      <xdr:rowOff>177800</xdr:rowOff>
    </xdr:to>
    <xdr:pic>
      <xdr:nvPicPr>
        <xdr:cNvPr id="69" name="Picture 68">
          <a:extLst>
            <a:ext uri="{FF2B5EF4-FFF2-40B4-BE49-F238E27FC236}">
              <a16:creationId xmlns:a16="http://schemas.microsoft.com/office/drawing/2014/main" id="{3DB76553-FB48-43A6-9EED-21CA7753A5F3}"/>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6225" y="118271925"/>
          <a:ext cx="668378" cy="930275"/>
        </a:xfrm>
        <a:prstGeom prst="rect">
          <a:avLst/>
        </a:prstGeom>
      </xdr:spPr>
    </xdr:pic>
    <xdr:clientData/>
  </xdr:twoCellAnchor>
  <xdr:twoCellAnchor editAs="oneCell">
    <xdr:from>
      <xdr:col>0</xdr:col>
      <xdr:colOff>123826</xdr:colOff>
      <xdr:row>606</xdr:row>
      <xdr:rowOff>1</xdr:rowOff>
    </xdr:from>
    <xdr:to>
      <xdr:col>0</xdr:col>
      <xdr:colOff>1034465</xdr:colOff>
      <xdr:row>610</xdr:row>
      <xdr:rowOff>167515</xdr:rowOff>
    </xdr:to>
    <xdr:pic>
      <xdr:nvPicPr>
        <xdr:cNvPr id="70" name="Picture 69">
          <a:extLst>
            <a:ext uri="{FF2B5EF4-FFF2-40B4-BE49-F238E27FC236}">
              <a16:creationId xmlns:a16="http://schemas.microsoft.com/office/drawing/2014/main" id="{CE015E2E-10A3-4F71-BE36-A19DCA462EB5}"/>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23826" y="119430801"/>
          <a:ext cx="910639" cy="929514"/>
        </a:xfrm>
        <a:prstGeom prst="rect">
          <a:avLst/>
        </a:prstGeom>
      </xdr:spPr>
    </xdr:pic>
    <xdr:clientData/>
  </xdr:twoCellAnchor>
  <xdr:twoCellAnchor editAs="oneCell">
    <xdr:from>
      <xdr:col>0</xdr:col>
      <xdr:colOff>180976</xdr:colOff>
      <xdr:row>612</xdr:row>
      <xdr:rowOff>9525</xdr:rowOff>
    </xdr:from>
    <xdr:to>
      <xdr:col>0</xdr:col>
      <xdr:colOff>1011670</xdr:colOff>
      <xdr:row>616</xdr:row>
      <xdr:rowOff>177800</xdr:rowOff>
    </xdr:to>
    <xdr:pic>
      <xdr:nvPicPr>
        <xdr:cNvPr id="71" name="Picture 70">
          <a:extLst>
            <a:ext uri="{FF2B5EF4-FFF2-40B4-BE49-F238E27FC236}">
              <a16:creationId xmlns:a16="http://schemas.microsoft.com/office/drawing/2014/main" id="{45A534D4-E061-42D2-A3CE-7966A648415C}"/>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80976" y="120608725"/>
          <a:ext cx="830694" cy="930275"/>
        </a:xfrm>
        <a:prstGeom prst="rect">
          <a:avLst/>
        </a:prstGeom>
      </xdr:spPr>
    </xdr:pic>
    <xdr:clientData/>
  </xdr:twoCellAnchor>
  <xdr:twoCellAnchor editAs="oneCell">
    <xdr:from>
      <xdr:col>0</xdr:col>
      <xdr:colOff>104775</xdr:colOff>
      <xdr:row>630</xdr:row>
      <xdr:rowOff>76200</xdr:rowOff>
    </xdr:from>
    <xdr:to>
      <xdr:col>0</xdr:col>
      <xdr:colOff>1303020</xdr:colOff>
      <xdr:row>636</xdr:row>
      <xdr:rowOff>114300</xdr:rowOff>
    </xdr:to>
    <xdr:pic>
      <xdr:nvPicPr>
        <xdr:cNvPr id="72" name="Picture 71">
          <a:extLst>
            <a:ext uri="{FF2B5EF4-FFF2-40B4-BE49-F238E27FC236}">
              <a16:creationId xmlns:a16="http://schemas.microsoft.com/office/drawing/2014/main" id="{32F9F19D-0FAF-4FAB-B782-CDF2457B77AD}"/>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04775" y="122948700"/>
          <a:ext cx="1188720" cy="1011140"/>
        </a:xfrm>
        <a:prstGeom prst="rect">
          <a:avLst/>
        </a:prstGeom>
      </xdr:spPr>
    </xdr:pic>
    <xdr:clientData/>
  </xdr:twoCellAnchor>
  <xdr:twoCellAnchor editAs="oneCell">
    <xdr:from>
      <xdr:col>0</xdr:col>
      <xdr:colOff>76200</xdr:colOff>
      <xdr:row>639</xdr:row>
      <xdr:rowOff>180975</xdr:rowOff>
    </xdr:from>
    <xdr:to>
      <xdr:col>0</xdr:col>
      <xdr:colOff>1276197</xdr:colOff>
      <xdr:row>646</xdr:row>
      <xdr:rowOff>150495</xdr:rowOff>
    </xdr:to>
    <xdr:pic>
      <xdr:nvPicPr>
        <xdr:cNvPr id="73" name="Picture 72">
          <a:extLst>
            <a:ext uri="{FF2B5EF4-FFF2-40B4-BE49-F238E27FC236}">
              <a16:creationId xmlns:a16="http://schemas.microsoft.com/office/drawing/2014/main" id="{C90C1CD1-D212-4EAD-8076-B36E9C358642}"/>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76200" y="124710825"/>
          <a:ext cx="1190472" cy="1122045"/>
        </a:xfrm>
        <a:prstGeom prst="rect">
          <a:avLst/>
        </a:prstGeom>
      </xdr:spPr>
    </xdr:pic>
    <xdr:clientData/>
  </xdr:twoCellAnchor>
  <xdr:twoCellAnchor editAs="oneCell">
    <xdr:from>
      <xdr:col>0</xdr:col>
      <xdr:colOff>209551</xdr:colOff>
      <xdr:row>658</xdr:row>
      <xdr:rowOff>104777</xdr:rowOff>
    </xdr:from>
    <xdr:to>
      <xdr:col>0</xdr:col>
      <xdr:colOff>1043391</xdr:colOff>
      <xdr:row>663</xdr:row>
      <xdr:rowOff>83179</xdr:rowOff>
    </xdr:to>
    <xdr:pic>
      <xdr:nvPicPr>
        <xdr:cNvPr id="74" name="Picture 73">
          <a:extLst>
            <a:ext uri="{FF2B5EF4-FFF2-40B4-BE49-F238E27FC236}">
              <a16:creationId xmlns:a16="http://schemas.microsoft.com/office/drawing/2014/main" id="{F910D967-E6BB-407C-B345-87D2D967C703}"/>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09551" y="129682877"/>
          <a:ext cx="833840" cy="930902"/>
        </a:xfrm>
        <a:prstGeom prst="rect">
          <a:avLst/>
        </a:prstGeom>
      </xdr:spPr>
    </xdr:pic>
    <xdr:clientData/>
  </xdr:twoCellAnchor>
  <xdr:twoCellAnchor editAs="oneCell">
    <xdr:from>
      <xdr:col>0</xdr:col>
      <xdr:colOff>190501</xdr:colOff>
      <xdr:row>665</xdr:row>
      <xdr:rowOff>38100</xdr:rowOff>
    </xdr:from>
    <xdr:to>
      <xdr:col>0</xdr:col>
      <xdr:colOff>1060184</xdr:colOff>
      <xdr:row>670</xdr:row>
      <xdr:rowOff>25368</xdr:rowOff>
    </xdr:to>
    <xdr:pic>
      <xdr:nvPicPr>
        <xdr:cNvPr id="75" name="Picture 74">
          <a:extLst>
            <a:ext uri="{FF2B5EF4-FFF2-40B4-BE49-F238E27FC236}">
              <a16:creationId xmlns:a16="http://schemas.microsoft.com/office/drawing/2014/main" id="{3B4F0F4E-ABF0-47AA-9E57-D8F35A825678}"/>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0501" y="130975100"/>
          <a:ext cx="869683" cy="939768"/>
        </a:xfrm>
        <a:prstGeom prst="rect">
          <a:avLst/>
        </a:prstGeom>
      </xdr:spPr>
    </xdr:pic>
    <xdr:clientData/>
  </xdr:twoCellAnchor>
  <xdr:twoCellAnchor editAs="oneCell">
    <xdr:from>
      <xdr:col>0</xdr:col>
      <xdr:colOff>104775</xdr:colOff>
      <xdr:row>672</xdr:row>
      <xdr:rowOff>47625</xdr:rowOff>
    </xdr:from>
    <xdr:to>
      <xdr:col>0</xdr:col>
      <xdr:colOff>1220084</xdr:colOff>
      <xdr:row>677</xdr:row>
      <xdr:rowOff>152400</xdr:rowOff>
    </xdr:to>
    <xdr:pic>
      <xdr:nvPicPr>
        <xdr:cNvPr id="76" name="Picture 75">
          <a:extLst>
            <a:ext uri="{FF2B5EF4-FFF2-40B4-BE49-F238E27FC236}">
              <a16:creationId xmlns:a16="http://schemas.microsoft.com/office/drawing/2014/main" id="{5A906F23-589D-4AB1-9BEE-8E62A45CA785}"/>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04775" y="132343525"/>
          <a:ext cx="1115309" cy="1057275"/>
        </a:xfrm>
        <a:prstGeom prst="rect">
          <a:avLst/>
        </a:prstGeom>
      </xdr:spPr>
    </xdr:pic>
    <xdr:clientData/>
  </xdr:twoCellAnchor>
  <xdr:twoCellAnchor editAs="oneCell">
    <xdr:from>
      <xdr:col>0</xdr:col>
      <xdr:colOff>314326</xdr:colOff>
      <xdr:row>684</xdr:row>
      <xdr:rowOff>9525</xdr:rowOff>
    </xdr:from>
    <xdr:to>
      <xdr:col>0</xdr:col>
      <xdr:colOff>988616</xdr:colOff>
      <xdr:row>688</xdr:row>
      <xdr:rowOff>171652</xdr:rowOff>
    </xdr:to>
    <xdr:pic>
      <xdr:nvPicPr>
        <xdr:cNvPr id="77" name="Picture 76">
          <a:extLst>
            <a:ext uri="{FF2B5EF4-FFF2-40B4-BE49-F238E27FC236}">
              <a16:creationId xmlns:a16="http://schemas.microsoft.com/office/drawing/2014/main" id="{EC3A63B1-F97A-4B3A-9E85-B8C5FB05E72F}"/>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14326" y="134731125"/>
          <a:ext cx="674290" cy="924127"/>
        </a:xfrm>
        <a:prstGeom prst="rect">
          <a:avLst/>
        </a:prstGeom>
      </xdr:spPr>
    </xdr:pic>
    <xdr:clientData/>
  </xdr:twoCellAnchor>
  <xdr:twoCellAnchor editAs="oneCell">
    <xdr:from>
      <xdr:col>0</xdr:col>
      <xdr:colOff>304801</xdr:colOff>
      <xdr:row>690</xdr:row>
      <xdr:rowOff>9525</xdr:rowOff>
    </xdr:from>
    <xdr:to>
      <xdr:col>0</xdr:col>
      <xdr:colOff>904156</xdr:colOff>
      <xdr:row>694</xdr:row>
      <xdr:rowOff>171652</xdr:rowOff>
    </xdr:to>
    <xdr:pic>
      <xdr:nvPicPr>
        <xdr:cNvPr id="78" name="Picture 77">
          <a:extLst>
            <a:ext uri="{FF2B5EF4-FFF2-40B4-BE49-F238E27FC236}">
              <a16:creationId xmlns:a16="http://schemas.microsoft.com/office/drawing/2014/main" id="{EAEE3114-1349-49D2-B060-F5712A45D5EC}"/>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04801" y="135874125"/>
          <a:ext cx="599355" cy="924127"/>
        </a:xfrm>
        <a:prstGeom prst="rect">
          <a:avLst/>
        </a:prstGeom>
      </xdr:spPr>
    </xdr:pic>
    <xdr:clientData/>
  </xdr:twoCellAnchor>
  <xdr:twoCellAnchor editAs="oneCell">
    <xdr:from>
      <xdr:col>0</xdr:col>
      <xdr:colOff>352425</xdr:colOff>
      <xdr:row>696</xdr:row>
      <xdr:rowOff>1</xdr:rowOff>
    </xdr:from>
    <xdr:to>
      <xdr:col>0</xdr:col>
      <xdr:colOff>927100</xdr:colOff>
      <xdr:row>700</xdr:row>
      <xdr:rowOff>161391</xdr:rowOff>
    </xdr:to>
    <xdr:pic>
      <xdr:nvPicPr>
        <xdr:cNvPr id="79" name="Picture 78">
          <a:extLst>
            <a:ext uri="{FF2B5EF4-FFF2-40B4-BE49-F238E27FC236}">
              <a16:creationId xmlns:a16="http://schemas.microsoft.com/office/drawing/2014/main" id="{4DF69ACC-7B72-4B53-A6C7-6500F0E0DD7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52425" y="137007601"/>
          <a:ext cx="574675" cy="923390"/>
        </a:xfrm>
        <a:prstGeom prst="rect">
          <a:avLst/>
        </a:prstGeom>
      </xdr:spPr>
    </xdr:pic>
    <xdr:clientData/>
  </xdr:twoCellAnchor>
  <xdr:twoCellAnchor editAs="oneCell">
    <xdr:from>
      <xdr:col>0</xdr:col>
      <xdr:colOff>400132</xdr:colOff>
      <xdr:row>714</xdr:row>
      <xdr:rowOff>9525</xdr:rowOff>
    </xdr:from>
    <xdr:to>
      <xdr:col>0</xdr:col>
      <xdr:colOff>1086574</xdr:colOff>
      <xdr:row>718</xdr:row>
      <xdr:rowOff>165498</xdr:rowOff>
    </xdr:to>
    <xdr:pic>
      <xdr:nvPicPr>
        <xdr:cNvPr id="80" name="Picture 79">
          <a:extLst>
            <a:ext uri="{FF2B5EF4-FFF2-40B4-BE49-F238E27FC236}">
              <a16:creationId xmlns:a16="http://schemas.microsoft.com/office/drawing/2014/main" id="{F475F6FC-2693-4B8C-B2C8-056206D90342}"/>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00132" y="140585825"/>
          <a:ext cx="686442" cy="917973"/>
        </a:xfrm>
        <a:prstGeom prst="rect">
          <a:avLst/>
        </a:prstGeom>
      </xdr:spPr>
    </xdr:pic>
    <xdr:clientData/>
  </xdr:twoCellAnchor>
  <xdr:twoCellAnchor editAs="oneCell">
    <xdr:from>
      <xdr:col>0</xdr:col>
      <xdr:colOff>400315</xdr:colOff>
      <xdr:row>720</xdr:row>
      <xdr:rowOff>1</xdr:rowOff>
    </xdr:from>
    <xdr:to>
      <xdr:col>0</xdr:col>
      <xdr:colOff>1012025</xdr:colOff>
      <xdr:row>724</xdr:row>
      <xdr:rowOff>155223</xdr:rowOff>
    </xdr:to>
    <xdr:pic>
      <xdr:nvPicPr>
        <xdr:cNvPr id="81" name="Picture 80">
          <a:extLst>
            <a:ext uri="{FF2B5EF4-FFF2-40B4-BE49-F238E27FC236}">
              <a16:creationId xmlns:a16="http://schemas.microsoft.com/office/drawing/2014/main" id="{89E0E674-9A61-4A85-8E52-E56CFB80F6E8}"/>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00315" y="141744701"/>
          <a:ext cx="611710" cy="917222"/>
        </a:xfrm>
        <a:prstGeom prst="rect">
          <a:avLst/>
        </a:prstGeom>
      </xdr:spPr>
    </xdr:pic>
    <xdr:clientData/>
  </xdr:twoCellAnchor>
  <xdr:twoCellAnchor editAs="oneCell">
    <xdr:from>
      <xdr:col>0</xdr:col>
      <xdr:colOff>406197</xdr:colOff>
      <xdr:row>726</xdr:row>
      <xdr:rowOff>1</xdr:rowOff>
    </xdr:from>
    <xdr:to>
      <xdr:col>0</xdr:col>
      <xdr:colOff>988777</xdr:colOff>
      <xdr:row>730</xdr:row>
      <xdr:rowOff>177801</xdr:rowOff>
    </xdr:to>
    <xdr:pic>
      <xdr:nvPicPr>
        <xdr:cNvPr id="82" name="Picture 81">
          <a:extLst>
            <a:ext uri="{FF2B5EF4-FFF2-40B4-BE49-F238E27FC236}">
              <a16:creationId xmlns:a16="http://schemas.microsoft.com/office/drawing/2014/main" id="{D2DBAC79-B6DC-4B3F-AD7F-234225937A3D}"/>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06197" y="142900401"/>
          <a:ext cx="582580" cy="939800"/>
        </a:xfrm>
        <a:prstGeom prst="rect">
          <a:avLst/>
        </a:prstGeom>
      </xdr:spPr>
    </xdr:pic>
    <xdr:clientData/>
  </xdr:twoCellAnchor>
  <xdr:twoCellAnchor editAs="oneCell">
    <xdr:from>
      <xdr:col>0</xdr:col>
      <xdr:colOff>429746</xdr:colOff>
      <xdr:row>737</xdr:row>
      <xdr:rowOff>28576</xdr:rowOff>
    </xdr:from>
    <xdr:to>
      <xdr:col>0</xdr:col>
      <xdr:colOff>944210</xdr:colOff>
      <xdr:row>741</xdr:row>
      <xdr:rowOff>147920</xdr:rowOff>
    </xdr:to>
    <xdr:pic>
      <xdr:nvPicPr>
        <xdr:cNvPr id="83" name="Picture 82">
          <a:extLst>
            <a:ext uri="{FF2B5EF4-FFF2-40B4-BE49-F238E27FC236}">
              <a16:creationId xmlns:a16="http://schemas.microsoft.com/office/drawing/2014/main" id="{6011E448-9E8C-40E4-BF4D-52BAEC1C6C4D}"/>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9746" y="145164176"/>
          <a:ext cx="514464" cy="881344"/>
        </a:xfrm>
        <a:prstGeom prst="rect">
          <a:avLst/>
        </a:prstGeom>
      </xdr:spPr>
    </xdr:pic>
    <xdr:clientData/>
  </xdr:twoCellAnchor>
  <xdr:twoCellAnchor editAs="oneCell">
    <xdr:from>
      <xdr:col>0</xdr:col>
      <xdr:colOff>346743</xdr:colOff>
      <xdr:row>743</xdr:row>
      <xdr:rowOff>0</xdr:rowOff>
    </xdr:from>
    <xdr:to>
      <xdr:col>0</xdr:col>
      <xdr:colOff>933754</xdr:colOff>
      <xdr:row>747</xdr:row>
      <xdr:rowOff>142575</xdr:rowOff>
    </xdr:to>
    <xdr:pic>
      <xdr:nvPicPr>
        <xdr:cNvPr id="84" name="Picture 83">
          <a:extLst>
            <a:ext uri="{FF2B5EF4-FFF2-40B4-BE49-F238E27FC236}">
              <a16:creationId xmlns:a16="http://schemas.microsoft.com/office/drawing/2014/main" id="{148937EA-2FA8-49EE-9F34-6AAC1F257453}"/>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46743" y="146291300"/>
          <a:ext cx="587011" cy="904575"/>
        </a:xfrm>
        <a:prstGeom prst="rect">
          <a:avLst/>
        </a:prstGeom>
      </xdr:spPr>
    </xdr:pic>
    <xdr:clientData/>
  </xdr:twoCellAnchor>
  <xdr:twoCellAnchor editAs="oneCell">
    <xdr:from>
      <xdr:col>0</xdr:col>
      <xdr:colOff>365943</xdr:colOff>
      <xdr:row>748</xdr:row>
      <xdr:rowOff>180975</xdr:rowOff>
    </xdr:from>
    <xdr:to>
      <xdr:col>0</xdr:col>
      <xdr:colOff>897415</xdr:colOff>
      <xdr:row>753</xdr:row>
      <xdr:rowOff>139700</xdr:rowOff>
    </xdr:to>
    <xdr:pic>
      <xdr:nvPicPr>
        <xdr:cNvPr id="85" name="Picture 84">
          <a:extLst>
            <a:ext uri="{FF2B5EF4-FFF2-40B4-BE49-F238E27FC236}">
              <a16:creationId xmlns:a16="http://schemas.microsoft.com/office/drawing/2014/main" id="{C9828E1A-DEF7-4948-9F41-9D78DA6C93FD}"/>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5943" y="147424775"/>
          <a:ext cx="531472" cy="911225"/>
        </a:xfrm>
        <a:prstGeom prst="rect">
          <a:avLst/>
        </a:prstGeom>
      </xdr:spPr>
    </xdr:pic>
    <xdr:clientData/>
  </xdr:twoCellAnchor>
  <xdr:twoCellAnchor editAs="oneCell">
    <xdr:from>
      <xdr:col>0</xdr:col>
      <xdr:colOff>283538</xdr:colOff>
      <xdr:row>760</xdr:row>
      <xdr:rowOff>1</xdr:rowOff>
    </xdr:from>
    <xdr:to>
      <xdr:col>0</xdr:col>
      <xdr:colOff>1180253</xdr:colOff>
      <xdr:row>764</xdr:row>
      <xdr:rowOff>177801</xdr:rowOff>
    </xdr:to>
    <xdr:pic>
      <xdr:nvPicPr>
        <xdr:cNvPr id="86" name="Picture 85">
          <a:extLst>
            <a:ext uri="{FF2B5EF4-FFF2-40B4-BE49-F238E27FC236}">
              <a16:creationId xmlns:a16="http://schemas.microsoft.com/office/drawing/2014/main" id="{1FF5FB8D-C0D9-4A6F-9884-1A2D1402F2DA}"/>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83538" y="149656801"/>
          <a:ext cx="896715" cy="939800"/>
        </a:xfrm>
        <a:prstGeom prst="rect">
          <a:avLst/>
        </a:prstGeom>
      </xdr:spPr>
    </xdr:pic>
    <xdr:clientData/>
  </xdr:twoCellAnchor>
  <xdr:twoCellAnchor editAs="oneCell">
    <xdr:from>
      <xdr:col>0</xdr:col>
      <xdr:colOff>180975</xdr:colOff>
      <xdr:row>777</xdr:row>
      <xdr:rowOff>38100</xdr:rowOff>
    </xdr:from>
    <xdr:to>
      <xdr:col>0</xdr:col>
      <xdr:colOff>1004170</xdr:colOff>
      <xdr:row>781</xdr:row>
      <xdr:rowOff>173335</xdr:rowOff>
    </xdr:to>
    <xdr:pic>
      <xdr:nvPicPr>
        <xdr:cNvPr id="87" name="Picture 86">
          <a:extLst>
            <a:ext uri="{FF2B5EF4-FFF2-40B4-BE49-F238E27FC236}">
              <a16:creationId xmlns:a16="http://schemas.microsoft.com/office/drawing/2014/main" id="{3C780A47-63FA-4CB8-9746-2AD5A2F3237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0975" y="153060400"/>
          <a:ext cx="823195" cy="897235"/>
        </a:xfrm>
        <a:prstGeom prst="rect">
          <a:avLst/>
        </a:prstGeom>
      </xdr:spPr>
    </xdr:pic>
    <xdr:clientData/>
  </xdr:twoCellAnchor>
  <xdr:twoCellAnchor editAs="oneCell">
    <xdr:from>
      <xdr:col>0</xdr:col>
      <xdr:colOff>85726</xdr:colOff>
      <xdr:row>788</xdr:row>
      <xdr:rowOff>53976</xdr:rowOff>
    </xdr:from>
    <xdr:to>
      <xdr:col>0</xdr:col>
      <xdr:colOff>1104901</xdr:colOff>
      <xdr:row>792</xdr:row>
      <xdr:rowOff>110975</xdr:rowOff>
    </xdr:to>
    <xdr:pic>
      <xdr:nvPicPr>
        <xdr:cNvPr id="88" name="Picture 87">
          <a:extLst>
            <a:ext uri="{FF2B5EF4-FFF2-40B4-BE49-F238E27FC236}">
              <a16:creationId xmlns:a16="http://schemas.microsoft.com/office/drawing/2014/main" id="{9895E835-8384-4C09-BB09-9DE92CA941A7}"/>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85726" y="155298776"/>
          <a:ext cx="1019175" cy="818999"/>
        </a:xfrm>
        <a:prstGeom prst="rect">
          <a:avLst/>
        </a:prstGeom>
      </xdr:spPr>
    </xdr:pic>
    <xdr:clientData/>
  </xdr:twoCellAnchor>
  <xdr:twoCellAnchor editAs="oneCell">
    <xdr:from>
      <xdr:col>0</xdr:col>
      <xdr:colOff>85725</xdr:colOff>
      <xdr:row>795</xdr:row>
      <xdr:rowOff>76200</xdr:rowOff>
    </xdr:from>
    <xdr:to>
      <xdr:col>0</xdr:col>
      <xdr:colOff>1104900</xdr:colOff>
      <xdr:row>799</xdr:row>
      <xdr:rowOff>97926</xdr:rowOff>
    </xdr:to>
    <xdr:pic>
      <xdr:nvPicPr>
        <xdr:cNvPr id="89" name="Picture 88">
          <a:extLst>
            <a:ext uri="{FF2B5EF4-FFF2-40B4-BE49-F238E27FC236}">
              <a16:creationId xmlns:a16="http://schemas.microsoft.com/office/drawing/2014/main" id="{DD26A712-F8CC-493F-A797-96CF15C04EEF}"/>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85725" y="156654500"/>
          <a:ext cx="1019175" cy="783726"/>
        </a:xfrm>
        <a:prstGeom prst="rect">
          <a:avLst/>
        </a:prstGeom>
      </xdr:spPr>
    </xdr:pic>
    <xdr:clientData/>
  </xdr:twoCellAnchor>
  <xdr:twoCellAnchor editAs="oneCell">
    <xdr:from>
      <xdr:col>0</xdr:col>
      <xdr:colOff>228601</xdr:colOff>
      <xdr:row>807</xdr:row>
      <xdr:rowOff>61394</xdr:rowOff>
    </xdr:from>
    <xdr:to>
      <xdr:col>0</xdr:col>
      <xdr:colOff>1048468</xdr:colOff>
      <xdr:row>811</xdr:row>
      <xdr:rowOff>64593</xdr:rowOff>
    </xdr:to>
    <xdr:pic>
      <xdr:nvPicPr>
        <xdr:cNvPr id="90" name="Picture 89">
          <a:extLst>
            <a:ext uri="{FF2B5EF4-FFF2-40B4-BE49-F238E27FC236}">
              <a16:creationId xmlns:a16="http://schemas.microsoft.com/office/drawing/2014/main" id="{F953D8F7-22EE-4D98-98EF-C97CBD8CDF1B}"/>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28601" y="159065394"/>
          <a:ext cx="819867" cy="765199"/>
        </a:xfrm>
        <a:prstGeom prst="rect">
          <a:avLst/>
        </a:prstGeom>
      </xdr:spPr>
    </xdr:pic>
    <xdr:clientData/>
  </xdr:twoCellAnchor>
  <xdr:twoCellAnchor editAs="oneCell">
    <xdr:from>
      <xdr:col>0</xdr:col>
      <xdr:colOff>219077</xdr:colOff>
      <xdr:row>813</xdr:row>
      <xdr:rowOff>127001</xdr:rowOff>
    </xdr:from>
    <xdr:to>
      <xdr:col>0</xdr:col>
      <xdr:colOff>1181101</xdr:colOff>
      <xdr:row>818</xdr:row>
      <xdr:rowOff>153051</xdr:rowOff>
    </xdr:to>
    <xdr:pic>
      <xdr:nvPicPr>
        <xdr:cNvPr id="91" name="Picture 90">
          <a:extLst>
            <a:ext uri="{FF2B5EF4-FFF2-40B4-BE49-F238E27FC236}">
              <a16:creationId xmlns:a16="http://schemas.microsoft.com/office/drawing/2014/main" id="{165957E9-2279-4863-BF3D-6F04FC1AAB6D}"/>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9077" y="160299401"/>
          <a:ext cx="962024" cy="978550"/>
        </a:xfrm>
        <a:prstGeom prst="rect">
          <a:avLst/>
        </a:prstGeom>
      </xdr:spPr>
    </xdr:pic>
    <xdr:clientData/>
  </xdr:twoCellAnchor>
  <xdr:twoCellAnchor editAs="oneCell">
    <xdr:from>
      <xdr:col>0</xdr:col>
      <xdr:colOff>95251</xdr:colOff>
      <xdr:row>831</xdr:row>
      <xdr:rowOff>9526</xdr:rowOff>
    </xdr:from>
    <xdr:to>
      <xdr:col>0</xdr:col>
      <xdr:colOff>1103955</xdr:colOff>
      <xdr:row>835</xdr:row>
      <xdr:rowOff>100284</xdr:rowOff>
    </xdr:to>
    <xdr:pic>
      <xdr:nvPicPr>
        <xdr:cNvPr id="92" name="Picture 91">
          <a:extLst>
            <a:ext uri="{FF2B5EF4-FFF2-40B4-BE49-F238E27FC236}">
              <a16:creationId xmlns:a16="http://schemas.microsoft.com/office/drawing/2014/main" id="{E62BB83A-ECF4-4B0F-A8C4-F5FEC99D7BA2}"/>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95251" y="163763326"/>
          <a:ext cx="1008704" cy="852758"/>
        </a:xfrm>
        <a:prstGeom prst="rect">
          <a:avLst/>
        </a:prstGeom>
      </xdr:spPr>
    </xdr:pic>
    <xdr:clientData/>
  </xdr:twoCellAnchor>
  <xdr:twoCellAnchor editAs="oneCell">
    <xdr:from>
      <xdr:col>0</xdr:col>
      <xdr:colOff>149225</xdr:colOff>
      <xdr:row>837</xdr:row>
      <xdr:rowOff>28577</xdr:rowOff>
    </xdr:from>
    <xdr:to>
      <xdr:col>0</xdr:col>
      <xdr:colOff>1035588</xdr:colOff>
      <xdr:row>841</xdr:row>
      <xdr:rowOff>135935</xdr:rowOff>
    </xdr:to>
    <xdr:pic>
      <xdr:nvPicPr>
        <xdr:cNvPr id="93" name="Picture 92">
          <a:extLst>
            <a:ext uri="{FF2B5EF4-FFF2-40B4-BE49-F238E27FC236}">
              <a16:creationId xmlns:a16="http://schemas.microsoft.com/office/drawing/2014/main" id="{A904C62E-9668-4F31-96D7-B0536E5E1EE7}"/>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49225" y="164950777"/>
          <a:ext cx="886363" cy="869358"/>
        </a:xfrm>
        <a:prstGeom prst="rect">
          <a:avLst/>
        </a:prstGeom>
      </xdr:spPr>
    </xdr:pic>
    <xdr:clientData/>
  </xdr:twoCellAnchor>
  <xdr:twoCellAnchor editAs="oneCell">
    <xdr:from>
      <xdr:col>0</xdr:col>
      <xdr:colOff>158751</xdr:colOff>
      <xdr:row>843</xdr:row>
      <xdr:rowOff>180975</xdr:rowOff>
    </xdr:from>
    <xdr:to>
      <xdr:col>0</xdr:col>
      <xdr:colOff>1016000</xdr:colOff>
      <xdr:row>848</xdr:row>
      <xdr:rowOff>268330</xdr:rowOff>
    </xdr:to>
    <xdr:pic>
      <xdr:nvPicPr>
        <xdr:cNvPr id="94" name="Picture 93">
          <a:extLst>
            <a:ext uri="{FF2B5EF4-FFF2-40B4-BE49-F238E27FC236}">
              <a16:creationId xmlns:a16="http://schemas.microsoft.com/office/drawing/2014/main" id="{66B1D707-1C0C-43FD-BF1C-B656F4C98C58}"/>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8751" y="166271575"/>
          <a:ext cx="857249" cy="1065255"/>
        </a:xfrm>
        <a:prstGeom prst="rect">
          <a:avLst/>
        </a:prstGeom>
      </xdr:spPr>
    </xdr:pic>
    <xdr:clientData/>
  </xdr:twoCellAnchor>
  <xdr:twoCellAnchor editAs="oneCell">
    <xdr:from>
      <xdr:col>0</xdr:col>
      <xdr:colOff>190500</xdr:colOff>
      <xdr:row>850</xdr:row>
      <xdr:rowOff>1</xdr:rowOff>
    </xdr:from>
    <xdr:to>
      <xdr:col>0</xdr:col>
      <xdr:colOff>960505</xdr:colOff>
      <xdr:row>854</xdr:row>
      <xdr:rowOff>99919</xdr:rowOff>
    </xdr:to>
    <xdr:pic>
      <xdr:nvPicPr>
        <xdr:cNvPr id="95" name="Picture 94">
          <a:extLst>
            <a:ext uri="{FF2B5EF4-FFF2-40B4-BE49-F238E27FC236}">
              <a16:creationId xmlns:a16="http://schemas.microsoft.com/office/drawing/2014/main" id="{36C1F476-64ED-4E17-9A58-C1A910367CB4}"/>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90500" y="167627301"/>
          <a:ext cx="770005" cy="861918"/>
        </a:xfrm>
        <a:prstGeom prst="rect">
          <a:avLst/>
        </a:prstGeom>
      </xdr:spPr>
    </xdr:pic>
    <xdr:clientData/>
  </xdr:twoCellAnchor>
  <xdr:twoCellAnchor editAs="oneCell">
    <xdr:from>
      <xdr:col>0</xdr:col>
      <xdr:colOff>123827</xdr:colOff>
      <xdr:row>856</xdr:row>
      <xdr:rowOff>0</xdr:rowOff>
    </xdr:from>
    <xdr:to>
      <xdr:col>0</xdr:col>
      <xdr:colOff>965273</xdr:colOff>
      <xdr:row>860</xdr:row>
      <xdr:rowOff>99917</xdr:rowOff>
    </xdr:to>
    <xdr:pic>
      <xdr:nvPicPr>
        <xdr:cNvPr id="96" name="Picture 95">
          <a:extLst>
            <a:ext uri="{FF2B5EF4-FFF2-40B4-BE49-F238E27FC236}">
              <a16:creationId xmlns:a16="http://schemas.microsoft.com/office/drawing/2014/main" id="{4B07C8A3-CCC2-4D7C-8613-107D4047B123}"/>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23827" y="168795700"/>
          <a:ext cx="841446" cy="861917"/>
        </a:xfrm>
        <a:prstGeom prst="rect">
          <a:avLst/>
        </a:prstGeom>
      </xdr:spPr>
    </xdr:pic>
    <xdr:clientData/>
  </xdr:twoCellAnchor>
  <xdr:twoCellAnchor editAs="oneCell">
    <xdr:from>
      <xdr:col>0</xdr:col>
      <xdr:colOff>133351</xdr:colOff>
      <xdr:row>862</xdr:row>
      <xdr:rowOff>1</xdr:rowOff>
    </xdr:from>
    <xdr:to>
      <xdr:col>0</xdr:col>
      <xdr:colOff>985276</xdr:colOff>
      <xdr:row>866</xdr:row>
      <xdr:rowOff>99919</xdr:rowOff>
    </xdr:to>
    <xdr:pic>
      <xdr:nvPicPr>
        <xdr:cNvPr id="97" name="Picture 96">
          <a:extLst>
            <a:ext uri="{FF2B5EF4-FFF2-40B4-BE49-F238E27FC236}">
              <a16:creationId xmlns:a16="http://schemas.microsoft.com/office/drawing/2014/main" id="{D254666E-7D23-4955-9044-1FFE223FE276}"/>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33351" y="169964101"/>
          <a:ext cx="851925" cy="861918"/>
        </a:xfrm>
        <a:prstGeom prst="rect">
          <a:avLst/>
        </a:prstGeom>
      </xdr:spPr>
    </xdr:pic>
    <xdr:clientData/>
  </xdr:twoCellAnchor>
  <xdr:twoCellAnchor editAs="oneCell">
    <xdr:from>
      <xdr:col>0</xdr:col>
      <xdr:colOff>219076</xdr:colOff>
      <xdr:row>867</xdr:row>
      <xdr:rowOff>180975</xdr:rowOff>
    </xdr:from>
    <xdr:to>
      <xdr:col>0</xdr:col>
      <xdr:colOff>968832</xdr:colOff>
      <xdr:row>872</xdr:row>
      <xdr:rowOff>97962</xdr:rowOff>
    </xdr:to>
    <xdr:pic>
      <xdr:nvPicPr>
        <xdr:cNvPr id="98" name="Picture 97">
          <a:extLst>
            <a:ext uri="{FF2B5EF4-FFF2-40B4-BE49-F238E27FC236}">
              <a16:creationId xmlns:a16="http://schemas.microsoft.com/office/drawing/2014/main" id="{18CD80FB-D8F0-4070-8980-EECE8890EB62}"/>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9076" y="171110275"/>
          <a:ext cx="749756" cy="882187"/>
        </a:xfrm>
        <a:prstGeom prst="rect">
          <a:avLst/>
        </a:prstGeom>
      </xdr:spPr>
    </xdr:pic>
    <xdr:clientData/>
  </xdr:twoCellAnchor>
  <xdr:twoCellAnchor editAs="oneCell">
    <xdr:from>
      <xdr:col>0</xdr:col>
      <xdr:colOff>200025</xdr:colOff>
      <xdr:row>873</xdr:row>
      <xdr:rowOff>190501</xdr:rowOff>
    </xdr:from>
    <xdr:to>
      <xdr:col>0</xdr:col>
      <xdr:colOff>1009699</xdr:colOff>
      <xdr:row>878</xdr:row>
      <xdr:rowOff>96363</xdr:rowOff>
    </xdr:to>
    <xdr:pic>
      <xdr:nvPicPr>
        <xdr:cNvPr id="99" name="Picture 98">
          <a:extLst>
            <a:ext uri="{FF2B5EF4-FFF2-40B4-BE49-F238E27FC236}">
              <a16:creationId xmlns:a16="http://schemas.microsoft.com/office/drawing/2014/main" id="{C1730408-BBFD-4D74-BD14-9999A0E78ABE}"/>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00025" y="172288201"/>
          <a:ext cx="809674" cy="871062"/>
        </a:xfrm>
        <a:prstGeom prst="rect">
          <a:avLst/>
        </a:prstGeom>
      </xdr:spPr>
    </xdr:pic>
    <xdr:clientData/>
  </xdr:twoCellAnchor>
  <xdr:twoCellAnchor editAs="oneCell">
    <xdr:from>
      <xdr:col>0</xdr:col>
      <xdr:colOff>57150</xdr:colOff>
      <xdr:row>880</xdr:row>
      <xdr:rowOff>123826</xdr:rowOff>
    </xdr:from>
    <xdr:to>
      <xdr:col>0</xdr:col>
      <xdr:colOff>1066800</xdr:colOff>
      <xdr:row>886</xdr:row>
      <xdr:rowOff>16718</xdr:rowOff>
    </xdr:to>
    <xdr:pic>
      <xdr:nvPicPr>
        <xdr:cNvPr id="100" name="Picture 99">
          <a:extLst>
            <a:ext uri="{FF2B5EF4-FFF2-40B4-BE49-F238E27FC236}">
              <a16:creationId xmlns:a16="http://schemas.microsoft.com/office/drawing/2014/main" id="{97C7D504-B65A-4157-BA60-0968D21CB9B3}"/>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7150" y="173593126"/>
          <a:ext cx="1009650" cy="1035892"/>
        </a:xfrm>
        <a:prstGeom prst="rect">
          <a:avLst/>
        </a:prstGeom>
      </xdr:spPr>
    </xdr:pic>
    <xdr:clientData/>
  </xdr:twoCellAnchor>
  <xdr:twoCellAnchor editAs="oneCell">
    <xdr:from>
      <xdr:col>0</xdr:col>
      <xdr:colOff>200025</xdr:colOff>
      <xdr:row>907</xdr:row>
      <xdr:rowOff>19050</xdr:rowOff>
    </xdr:from>
    <xdr:to>
      <xdr:col>0</xdr:col>
      <xdr:colOff>1030501</xdr:colOff>
      <xdr:row>911</xdr:row>
      <xdr:rowOff>169426</xdr:rowOff>
    </xdr:to>
    <xdr:pic>
      <xdr:nvPicPr>
        <xdr:cNvPr id="101" name="Picture 100">
          <a:extLst>
            <a:ext uri="{FF2B5EF4-FFF2-40B4-BE49-F238E27FC236}">
              <a16:creationId xmlns:a16="http://schemas.microsoft.com/office/drawing/2014/main" id="{F867145F-FA42-40C5-B18C-AD2D8B879776}"/>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00025" y="178809650"/>
          <a:ext cx="830476" cy="912376"/>
        </a:xfrm>
        <a:prstGeom prst="rect">
          <a:avLst/>
        </a:prstGeom>
      </xdr:spPr>
    </xdr:pic>
    <xdr:clientData/>
  </xdr:twoCellAnchor>
  <xdr:twoCellAnchor editAs="oneCell">
    <xdr:from>
      <xdr:col>0</xdr:col>
      <xdr:colOff>57150</xdr:colOff>
      <xdr:row>919</xdr:row>
      <xdr:rowOff>0</xdr:rowOff>
    </xdr:from>
    <xdr:to>
      <xdr:col>0</xdr:col>
      <xdr:colOff>1198871</xdr:colOff>
      <xdr:row>923</xdr:row>
      <xdr:rowOff>148575</xdr:rowOff>
    </xdr:to>
    <xdr:pic>
      <xdr:nvPicPr>
        <xdr:cNvPr id="102" name="Picture 101">
          <a:extLst>
            <a:ext uri="{FF2B5EF4-FFF2-40B4-BE49-F238E27FC236}">
              <a16:creationId xmlns:a16="http://schemas.microsoft.com/office/drawing/2014/main" id="{3B12DF66-4737-4E39-92B5-D2C5EFED8F42}"/>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7150" y="181127400"/>
          <a:ext cx="1141721" cy="910575"/>
        </a:xfrm>
        <a:prstGeom prst="rect">
          <a:avLst/>
        </a:prstGeom>
      </xdr:spPr>
    </xdr:pic>
    <xdr:clientData/>
  </xdr:twoCellAnchor>
  <xdr:twoCellAnchor editAs="oneCell">
    <xdr:from>
      <xdr:col>0</xdr:col>
      <xdr:colOff>76200</xdr:colOff>
      <xdr:row>931</xdr:row>
      <xdr:rowOff>9525</xdr:rowOff>
    </xdr:from>
    <xdr:to>
      <xdr:col>0</xdr:col>
      <xdr:colOff>1193800</xdr:colOff>
      <xdr:row>935</xdr:row>
      <xdr:rowOff>158846</xdr:rowOff>
    </xdr:to>
    <xdr:pic>
      <xdr:nvPicPr>
        <xdr:cNvPr id="103" name="Picture 102">
          <a:extLst>
            <a:ext uri="{FF2B5EF4-FFF2-40B4-BE49-F238E27FC236}">
              <a16:creationId xmlns:a16="http://schemas.microsoft.com/office/drawing/2014/main" id="{C2D3C621-2BA9-44FE-8B0E-D73F5A8CA9BF}"/>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76200" y="183473725"/>
          <a:ext cx="1117600" cy="911321"/>
        </a:xfrm>
        <a:prstGeom prst="rect">
          <a:avLst/>
        </a:prstGeom>
      </xdr:spPr>
    </xdr:pic>
    <xdr:clientData/>
  </xdr:twoCellAnchor>
  <xdr:twoCellAnchor editAs="oneCell">
    <xdr:from>
      <xdr:col>0</xdr:col>
      <xdr:colOff>476252</xdr:colOff>
      <xdr:row>947</xdr:row>
      <xdr:rowOff>84667</xdr:rowOff>
    </xdr:from>
    <xdr:to>
      <xdr:col>0</xdr:col>
      <xdr:colOff>817635</xdr:colOff>
      <xdr:row>951</xdr:row>
      <xdr:rowOff>193109</xdr:rowOff>
    </xdr:to>
    <xdr:pic>
      <xdr:nvPicPr>
        <xdr:cNvPr id="104" name="Picture 103">
          <a:extLst>
            <a:ext uri="{FF2B5EF4-FFF2-40B4-BE49-F238E27FC236}">
              <a16:creationId xmlns:a16="http://schemas.microsoft.com/office/drawing/2014/main" id="{50DF3793-7816-4CAA-A59F-F354BF776481}"/>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76252" y="188214000"/>
          <a:ext cx="341383" cy="870442"/>
        </a:xfrm>
        <a:prstGeom prst="rect">
          <a:avLst/>
        </a:prstGeom>
      </xdr:spPr>
    </xdr:pic>
    <xdr:clientData/>
  </xdr:twoCellAnchor>
  <xdr:twoCellAnchor editAs="oneCell">
    <xdr:from>
      <xdr:col>0</xdr:col>
      <xdr:colOff>419100</xdr:colOff>
      <xdr:row>953</xdr:row>
      <xdr:rowOff>72901</xdr:rowOff>
    </xdr:from>
    <xdr:to>
      <xdr:col>0</xdr:col>
      <xdr:colOff>809425</xdr:colOff>
      <xdr:row>957</xdr:row>
      <xdr:rowOff>190500</xdr:rowOff>
    </xdr:to>
    <xdr:pic>
      <xdr:nvPicPr>
        <xdr:cNvPr id="105" name="Picture 104">
          <a:extLst>
            <a:ext uri="{FF2B5EF4-FFF2-40B4-BE49-F238E27FC236}">
              <a16:creationId xmlns:a16="http://schemas.microsoft.com/office/drawing/2014/main" id="{DC292A75-EA42-4888-A93B-72DD15245A0F}"/>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19100" y="189387568"/>
          <a:ext cx="390325" cy="879599"/>
        </a:xfrm>
        <a:prstGeom prst="rect">
          <a:avLst/>
        </a:prstGeom>
      </xdr:spPr>
    </xdr:pic>
    <xdr:clientData/>
  </xdr:twoCellAnchor>
  <xdr:twoCellAnchor editAs="oneCell">
    <xdr:from>
      <xdr:col>0</xdr:col>
      <xdr:colOff>400050</xdr:colOff>
      <xdr:row>959</xdr:row>
      <xdr:rowOff>80435</xdr:rowOff>
    </xdr:from>
    <xdr:to>
      <xdr:col>0</xdr:col>
      <xdr:colOff>839021</xdr:colOff>
      <xdr:row>963</xdr:row>
      <xdr:rowOff>142070</xdr:rowOff>
    </xdr:to>
    <xdr:pic>
      <xdr:nvPicPr>
        <xdr:cNvPr id="106" name="Picture 105">
          <a:extLst>
            <a:ext uri="{FF2B5EF4-FFF2-40B4-BE49-F238E27FC236}">
              <a16:creationId xmlns:a16="http://schemas.microsoft.com/office/drawing/2014/main" id="{2FDE54F9-E348-4367-BA75-F762C886FCEF}"/>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00050" y="190580435"/>
          <a:ext cx="438971" cy="823635"/>
        </a:xfrm>
        <a:prstGeom prst="rect">
          <a:avLst/>
        </a:prstGeom>
      </xdr:spPr>
    </xdr:pic>
    <xdr:clientData/>
  </xdr:twoCellAnchor>
  <xdr:twoCellAnchor editAs="oneCell">
    <xdr:from>
      <xdr:col>0</xdr:col>
      <xdr:colOff>438152</xdr:colOff>
      <xdr:row>965</xdr:row>
      <xdr:rowOff>80437</xdr:rowOff>
    </xdr:from>
    <xdr:to>
      <xdr:col>0</xdr:col>
      <xdr:colOff>783168</xdr:colOff>
      <xdr:row>969</xdr:row>
      <xdr:rowOff>142071</xdr:rowOff>
    </xdr:to>
    <xdr:pic>
      <xdr:nvPicPr>
        <xdr:cNvPr id="107" name="Picture 106">
          <a:extLst>
            <a:ext uri="{FF2B5EF4-FFF2-40B4-BE49-F238E27FC236}">
              <a16:creationId xmlns:a16="http://schemas.microsoft.com/office/drawing/2014/main" id="{5BB2DC6F-FE06-45A0-8F98-E6EDB253FB43}"/>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38152" y="191765770"/>
          <a:ext cx="345016" cy="823634"/>
        </a:xfrm>
        <a:prstGeom prst="rect">
          <a:avLst/>
        </a:prstGeom>
      </xdr:spPr>
    </xdr:pic>
    <xdr:clientData/>
  </xdr:twoCellAnchor>
  <xdr:twoCellAnchor editAs="oneCell">
    <xdr:from>
      <xdr:col>0</xdr:col>
      <xdr:colOff>130176</xdr:colOff>
      <xdr:row>105</xdr:row>
      <xdr:rowOff>25401</xdr:rowOff>
    </xdr:from>
    <xdr:to>
      <xdr:col>0</xdr:col>
      <xdr:colOff>1181100</xdr:colOff>
      <xdr:row>109</xdr:row>
      <xdr:rowOff>161861</xdr:rowOff>
    </xdr:to>
    <xdr:pic>
      <xdr:nvPicPr>
        <xdr:cNvPr id="108" name="Picture 107">
          <a:extLst>
            <a:ext uri="{FF2B5EF4-FFF2-40B4-BE49-F238E27FC236}">
              <a16:creationId xmlns:a16="http://schemas.microsoft.com/office/drawing/2014/main" id="{59FE001D-D030-40BD-A223-B084AE540954}"/>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30176" y="20548601"/>
          <a:ext cx="1050924" cy="898460"/>
        </a:xfrm>
        <a:prstGeom prst="rect">
          <a:avLst/>
        </a:prstGeom>
      </xdr:spPr>
    </xdr:pic>
    <xdr:clientData/>
  </xdr:twoCellAnchor>
  <xdr:twoCellAnchor editAs="oneCell">
    <xdr:from>
      <xdr:col>0</xdr:col>
      <xdr:colOff>320675</xdr:colOff>
      <xdr:row>296</xdr:row>
      <xdr:rowOff>44450</xdr:rowOff>
    </xdr:from>
    <xdr:to>
      <xdr:col>0</xdr:col>
      <xdr:colOff>889000</xdr:colOff>
      <xdr:row>300</xdr:row>
      <xdr:rowOff>153240</xdr:rowOff>
    </xdr:to>
    <xdr:pic>
      <xdr:nvPicPr>
        <xdr:cNvPr id="109" name="Picture 108">
          <a:extLst>
            <a:ext uri="{FF2B5EF4-FFF2-40B4-BE49-F238E27FC236}">
              <a16:creationId xmlns:a16="http://schemas.microsoft.com/office/drawing/2014/main" id="{E6850484-9B65-4D2F-94D8-1D81301D855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20675" y="58896250"/>
          <a:ext cx="568325" cy="921590"/>
        </a:xfrm>
        <a:prstGeom prst="rect">
          <a:avLst/>
        </a:prstGeom>
      </xdr:spPr>
    </xdr:pic>
    <xdr:clientData/>
  </xdr:twoCellAnchor>
  <xdr:twoCellAnchor editAs="oneCell">
    <xdr:from>
      <xdr:col>0</xdr:col>
      <xdr:colOff>73025</xdr:colOff>
      <xdr:row>338</xdr:row>
      <xdr:rowOff>101600</xdr:rowOff>
    </xdr:from>
    <xdr:to>
      <xdr:col>0</xdr:col>
      <xdr:colOff>1146371</xdr:colOff>
      <xdr:row>343</xdr:row>
      <xdr:rowOff>63500</xdr:rowOff>
    </xdr:to>
    <xdr:pic>
      <xdr:nvPicPr>
        <xdr:cNvPr id="110" name="Picture 109">
          <a:extLst>
            <a:ext uri="{FF2B5EF4-FFF2-40B4-BE49-F238E27FC236}">
              <a16:creationId xmlns:a16="http://schemas.microsoft.com/office/drawing/2014/main" id="{832FF9F9-B0E7-409C-BEFE-F869435AA331}"/>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73025" y="67259200"/>
          <a:ext cx="1073346" cy="914400"/>
        </a:xfrm>
        <a:prstGeom prst="rect">
          <a:avLst/>
        </a:prstGeom>
      </xdr:spPr>
    </xdr:pic>
    <xdr:clientData/>
  </xdr:twoCellAnchor>
  <xdr:twoCellAnchor editAs="oneCell">
    <xdr:from>
      <xdr:col>0</xdr:col>
      <xdr:colOff>139699</xdr:colOff>
      <xdr:row>402</xdr:row>
      <xdr:rowOff>34927</xdr:rowOff>
    </xdr:from>
    <xdr:to>
      <xdr:col>0</xdr:col>
      <xdr:colOff>1201513</xdr:colOff>
      <xdr:row>406</xdr:row>
      <xdr:rowOff>109811</xdr:rowOff>
    </xdr:to>
    <xdr:pic>
      <xdr:nvPicPr>
        <xdr:cNvPr id="111" name="Picture 110">
          <a:extLst>
            <a:ext uri="{FF2B5EF4-FFF2-40B4-BE49-F238E27FC236}">
              <a16:creationId xmlns:a16="http://schemas.microsoft.com/office/drawing/2014/main" id="{B58F0588-9052-4EE5-96E9-03CD9791FAFB}"/>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139699" y="79714727"/>
          <a:ext cx="1061814" cy="836884"/>
        </a:xfrm>
        <a:prstGeom prst="rect">
          <a:avLst/>
        </a:prstGeom>
      </xdr:spPr>
    </xdr:pic>
    <xdr:clientData/>
  </xdr:twoCellAnchor>
  <xdr:twoCellAnchor editAs="oneCell">
    <xdr:from>
      <xdr:col>0</xdr:col>
      <xdr:colOff>168275</xdr:colOff>
      <xdr:row>407</xdr:row>
      <xdr:rowOff>28575</xdr:rowOff>
    </xdr:from>
    <xdr:to>
      <xdr:col>0</xdr:col>
      <xdr:colOff>1131534</xdr:colOff>
      <xdr:row>412</xdr:row>
      <xdr:rowOff>154134</xdr:rowOff>
    </xdr:to>
    <xdr:pic>
      <xdr:nvPicPr>
        <xdr:cNvPr id="112" name="Picture 111">
          <a:extLst>
            <a:ext uri="{FF2B5EF4-FFF2-40B4-BE49-F238E27FC236}">
              <a16:creationId xmlns:a16="http://schemas.microsoft.com/office/drawing/2014/main" id="{61E183B8-A685-4F0D-9BEF-DCBE3415FA02}"/>
            </a:ext>
          </a:extLst>
        </xdr:cNvPr>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a:off x="168275" y="80673575"/>
          <a:ext cx="963259" cy="1078059"/>
        </a:xfrm>
        <a:prstGeom prst="rect">
          <a:avLst/>
        </a:prstGeom>
      </xdr:spPr>
    </xdr:pic>
    <xdr:clientData/>
  </xdr:twoCellAnchor>
  <xdr:twoCellAnchor editAs="oneCell">
    <xdr:from>
      <xdr:col>0</xdr:col>
      <xdr:colOff>177801</xdr:colOff>
      <xdr:row>413</xdr:row>
      <xdr:rowOff>38100</xdr:rowOff>
    </xdr:from>
    <xdr:to>
      <xdr:col>0</xdr:col>
      <xdr:colOff>1156876</xdr:colOff>
      <xdr:row>418</xdr:row>
      <xdr:rowOff>129435</xdr:rowOff>
    </xdr:to>
    <xdr:pic>
      <xdr:nvPicPr>
        <xdr:cNvPr id="113" name="Picture 112">
          <a:extLst>
            <a:ext uri="{FF2B5EF4-FFF2-40B4-BE49-F238E27FC236}">
              <a16:creationId xmlns:a16="http://schemas.microsoft.com/office/drawing/2014/main" id="{7B9CC5C2-58A2-4CD0-B108-8FB76AE9C7E9}"/>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177801" y="81838800"/>
          <a:ext cx="979075" cy="1043835"/>
        </a:xfrm>
        <a:prstGeom prst="rect">
          <a:avLst/>
        </a:prstGeom>
      </xdr:spPr>
    </xdr:pic>
    <xdr:clientData/>
  </xdr:twoCellAnchor>
  <xdr:twoCellAnchor editAs="oneCell">
    <xdr:from>
      <xdr:col>0</xdr:col>
      <xdr:colOff>244474</xdr:colOff>
      <xdr:row>419</xdr:row>
      <xdr:rowOff>66675</xdr:rowOff>
    </xdr:from>
    <xdr:to>
      <xdr:col>0</xdr:col>
      <xdr:colOff>1125053</xdr:colOff>
      <xdr:row>424</xdr:row>
      <xdr:rowOff>161133</xdr:rowOff>
    </xdr:to>
    <xdr:pic>
      <xdr:nvPicPr>
        <xdr:cNvPr id="114" name="Picture 113">
          <a:extLst>
            <a:ext uri="{FF2B5EF4-FFF2-40B4-BE49-F238E27FC236}">
              <a16:creationId xmlns:a16="http://schemas.microsoft.com/office/drawing/2014/main" id="{28DBF4B1-0BE3-4195-877A-7C0575615EEF}"/>
            </a:ext>
          </a:extLst>
        </xdr:cNvPr>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244474" y="83023075"/>
          <a:ext cx="880579" cy="1046958"/>
        </a:xfrm>
        <a:prstGeom prst="rect">
          <a:avLst/>
        </a:prstGeom>
      </xdr:spPr>
    </xdr:pic>
    <xdr:clientData/>
  </xdr:twoCellAnchor>
  <xdr:twoCellAnchor editAs="oneCell">
    <xdr:from>
      <xdr:col>0</xdr:col>
      <xdr:colOff>130175</xdr:colOff>
      <xdr:row>425</xdr:row>
      <xdr:rowOff>161925</xdr:rowOff>
    </xdr:from>
    <xdr:to>
      <xdr:col>0</xdr:col>
      <xdr:colOff>1190651</xdr:colOff>
      <xdr:row>430</xdr:row>
      <xdr:rowOff>19194</xdr:rowOff>
    </xdr:to>
    <xdr:pic>
      <xdr:nvPicPr>
        <xdr:cNvPr id="115" name="Picture 114">
          <a:extLst>
            <a:ext uri="{FF2B5EF4-FFF2-40B4-BE49-F238E27FC236}">
              <a16:creationId xmlns:a16="http://schemas.microsoft.com/office/drawing/2014/main" id="{C3160FA7-4830-44BF-BB83-B4F90D4862B2}"/>
            </a:ext>
          </a:extLst>
        </xdr:cNvPr>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a:xfrm>
          <a:off x="130175" y="84274025"/>
          <a:ext cx="1060476" cy="809769"/>
        </a:xfrm>
        <a:prstGeom prst="rect">
          <a:avLst/>
        </a:prstGeom>
      </xdr:spPr>
    </xdr:pic>
    <xdr:clientData/>
  </xdr:twoCellAnchor>
  <xdr:twoCellAnchor editAs="oneCell">
    <xdr:from>
      <xdr:col>0</xdr:col>
      <xdr:colOff>244475</xdr:colOff>
      <xdr:row>431</xdr:row>
      <xdr:rowOff>28575</xdr:rowOff>
    </xdr:from>
    <xdr:to>
      <xdr:col>0</xdr:col>
      <xdr:colOff>1156736</xdr:colOff>
      <xdr:row>436</xdr:row>
      <xdr:rowOff>123033</xdr:rowOff>
    </xdr:to>
    <xdr:pic>
      <xdr:nvPicPr>
        <xdr:cNvPr id="116" name="Picture 115">
          <a:extLst>
            <a:ext uri="{FF2B5EF4-FFF2-40B4-BE49-F238E27FC236}">
              <a16:creationId xmlns:a16="http://schemas.microsoft.com/office/drawing/2014/main" id="{F9C02571-834D-4BC1-A814-E4A690B82039}"/>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44475" y="85296375"/>
          <a:ext cx="912261" cy="1046958"/>
        </a:xfrm>
        <a:prstGeom prst="rect">
          <a:avLst/>
        </a:prstGeom>
      </xdr:spPr>
    </xdr:pic>
    <xdr:clientData/>
  </xdr:twoCellAnchor>
  <xdr:twoCellAnchor editAs="oneCell">
    <xdr:from>
      <xdr:col>0</xdr:col>
      <xdr:colOff>130174</xdr:colOff>
      <xdr:row>438</xdr:row>
      <xdr:rowOff>38099</xdr:rowOff>
    </xdr:from>
    <xdr:to>
      <xdr:col>0</xdr:col>
      <xdr:colOff>1190652</xdr:colOff>
      <xdr:row>441</xdr:row>
      <xdr:rowOff>125542</xdr:rowOff>
    </xdr:to>
    <xdr:pic>
      <xdr:nvPicPr>
        <xdr:cNvPr id="117" name="Picture 116">
          <a:extLst>
            <a:ext uri="{FF2B5EF4-FFF2-40B4-BE49-F238E27FC236}">
              <a16:creationId xmlns:a16="http://schemas.microsoft.com/office/drawing/2014/main" id="{5A77A95B-329A-4969-94D8-D9400D543CA8}"/>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130174" y="86652099"/>
          <a:ext cx="1060478" cy="658943"/>
        </a:xfrm>
        <a:prstGeom prst="rect">
          <a:avLst/>
        </a:prstGeom>
      </xdr:spPr>
    </xdr:pic>
    <xdr:clientData/>
  </xdr:twoCellAnchor>
  <xdr:twoCellAnchor editAs="oneCell">
    <xdr:from>
      <xdr:col>0</xdr:col>
      <xdr:colOff>263526</xdr:colOff>
      <xdr:row>443</xdr:row>
      <xdr:rowOff>47625</xdr:rowOff>
    </xdr:from>
    <xdr:to>
      <xdr:col>0</xdr:col>
      <xdr:colOff>976751</xdr:colOff>
      <xdr:row>448</xdr:row>
      <xdr:rowOff>139700</xdr:rowOff>
    </xdr:to>
    <xdr:pic>
      <xdr:nvPicPr>
        <xdr:cNvPr id="118" name="Picture 117">
          <a:extLst>
            <a:ext uri="{FF2B5EF4-FFF2-40B4-BE49-F238E27FC236}">
              <a16:creationId xmlns:a16="http://schemas.microsoft.com/office/drawing/2014/main" id="{6049494A-22C5-4181-A4CA-FB58B1949176}"/>
            </a:ext>
          </a:extLst>
        </xdr:cNvPr>
        <xdr:cNvPicPr>
          <a:picLocks noChangeAspect="1"/>
        </xdr:cNvPicPr>
      </xdr:nvPicPr>
      <xdr:blipFill rotWithShape="1">
        <a:blip xmlns:r="http://schemas.openxmlformats.org/officeDocument/2006/relationships" r:embed="rId101" cstate="email">
          <a:extLst>
            <a:ext uri="{BEBA8EAE-BF5A-486C-A8C5-ECC9F3942E4B}">
              <a14:imgProps xmlns:a14="http://schemas.microsoft.com/office/drawing/2010/main">
                <a14:imgLayer r:embed="rId102">
                  <a14:imgEffect>
                    <a14:colorTemperature colorTemp="4700"/>
                  </a14:imgEffect>
                  <a14:imgEffect>
                    <a14:saturation sat="0"/>
                  </a14:imgEffect>
                </a14:imgLayer>
              </a14:imgProps>
            </a:ext>
            <a:ext uri="{28A0092B-C50C-407E-A947-70E740481C1C}">
              <a14:useLocalDpi xmlns:a14="http://schemas.microsoft.com/office/drawing/2010/main"/>
            </a:ext>
          </a:extLst>
        </a:blip>
        <a:srcRect/>
        <a:stretch/>
      </xdr:blipFill>
      <xdr:spPr>
        <a:xfrm>
          <a:off x="263526" y="87626825"/>
          <a:ext cx="713225" cy="1044575"/>
        </a:xfrm>
        <a:prstGeom prst="rect">
          <a:avLst/>
        </a:prstGeom>
      </xdr:spPr>
    </xdr:pic>
    <xdr:clientData/>
  </xdr:twoCellAnchor>
  <xdr:twoCellAnchor editAs="oneCell">
    <xdr:from>
      <xdr:col>0</xdr:col>
      <xdr:colOff>120651</xdr:colOff>
      <xdr:row>461</xdr:row>
      <xdr:rowOff>47625</xdr:rowOff>
    </xdr:from>
    <xdr:to>
      <xdr:col>0</xdr:col>
      <xdr:colOff>1203663</xdr:colOff>
      <xdr:row>464</xdr:row>
      <xdr:rowOff>179200</xdr:rowOff>
    </xdr:to>
    <xdr:pic>
      <xdr:nvPicPr>
        <xdr:cNvPr id="119" name="Picture 118">
          <a:extLst>
            <a:ext uri="{FF2B5EF4-FFF2-40B4-BE49-F238E27FC236}">
              <a16:creationId xmlns:a16="http://schemas.microsoft.com/office/drawing/2014/main" id="{BCBB7D5E-081B-49F0-B851-F3340C840CDB}"/>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120651" y="91195525"/>
          <a:ext cx="1083012" cy="703075"/>
        </a:xfrm>
        <a:prstGeom prst="rect">
          <a:avLst/>
        </a:prstGeom>
      </xdr:spPr>
    </xdr:pic>
    <xdr:clientData/>
  </xdr:twoCellAnchor>
  <xdr:twoCellAnchor editAs="oneCell">
    <xdr:from>
      <xdr:col>0</xdr:col>
      <xdr:colOff>292100</xdr:colOff>
      <xdr:row>466</xdr:row>
      <xdr:rowOff>19051</xdr:rowOff>
    </xdr:from>
    <xdr:to>
      <xdr:col>0</xdr:col>
      <xdr:colOff>970980</xdr:colOff>
      <xdr:row>471</xdr:row>
      <xdr:rowOff>127001</xdr:rowOff>
    </xdr:to>
    <xdr:pic>
      <xdr:nvPicPr>
        <xdr:cNvPr id="120" name="Picture 119">
          <a:extLst>
            <a:ext uri="{FF2B5EF4-FFF2-40B4-BE49-F238E27FC236}">
              <a16:creationId xmlns:a16="http://schemas.microsoft.com/office/drawing/2014/main" id="{8833044F-F294-4255-B881-A3ACB90FE8C7}"/>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292100" y="92132151"/>
          <a:ext cx="678880" cy="1060450"/>
        </a:xfrm>
        <a:prstGeom prst="rect">
          <a:avLst/>
        </a:prstGeom>
      </xdr:spPr>
    </xdr:pic>
    <xdr:clientData/>
  </xdr:twoCellAnchor>
  <xdr:twoCellAnchor editAs="oneCell">
    <xdr:from>
      <xdr:col>0</xdr:col>
      <xdr:colOff>111125</xdr:colOff>
      <xdr:row>498</xdr:row>
      <xdr:rowOff>38100</xdr:rowOff>
    </xdr:from>
    <xdr:to>
      <xdr:col>0</xdr:col>
      <xdr:colOff>1324728</xdr:colOff>
      <xdr:row>503</xdr:row>
      <xdr:rowOff>134502</xdr:rowOff>
    </xdr:to>
    <xdr:pic>
      <xdr:nvPicPr>
        <xdr:cNvPr id="121" name="Picture 120">
          <a:extLst>
            <a:ext uri="{FF2B5EF4-FFF2-40B4-BE49-F238E27FC236}">
              <a16:creationId xmlns:a16="http://schemas.microsoft.com/office/drawing/2014/main" id="{A3CD595A-097F-42EF-886B-061EFA6399D3}"/>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15887" y="97926525"/>
          <a:ext cx="1189791" cy="906027"/>
        </a:xfrm>
        <a:prstGeom prst="rect">
          <a:avLst/>
        </a:prstGeom>
      </xdr:spPr>
    </xdr:pic>
    <xdr:clientData/>
  </xdr:twoCellAnchor>
  <xdr:twoCellAnchor editAs="oneCell">
    <xdr:from>
      <xdr:col>0</xdr:col>
      <xdr:colOff>82550</xdr:colOff>
      <xdr:row>504</xdr:row>
      <xdr:rowOff>142875</xdr:rowOff>
    </xdr:from>
    <xdr:to>
      <xdr:col>0</xdr:col>
      <xdr:colOff>1217147</xdr:colOff>
      <xdr:row>509</xdr:row>
      <xdr:rowOff>139700</xdr:rowOff>
    </xdr:to>
    <xdr:pic>
      <xdr:nvPicPr>
        <xdr:cNvPr id="122" name="Picture 121">
          <a:extLst>
            <a:ext uri="{FF2B5EF4-FFF2-40B4-BE49-F238E27FC236}">
              <a16:creationId xmlns:a16="http://schemas.microsoft.com/office/drawing/2014/main" id="{96A8480F-3928-47BF-97EA-4D70F4C282E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82550" y="99672775"/>
          <a:ext cx="1134597" cy="949325"/>
        </a:xfrm>
        <a:prstGeom prst="rect">
          <a:avLst/>
        </a:prstGeom>
      </xdr:spPr>
    </xdr:pic>
    <xdr:clientData/>
  </xdr:twoCellAnchor>
  <xdr:twoCellAnchor editAs="oneCell">
    <xdr:from>
      <xdr:col>0</xdr:col>
      <xdr:colOff>149225</xdr:colOff>
      <xdr:row>536</xdr:row>
      <xdr:rowOff>66675</xdr:rowOff>
    </xdr:from>
    <xdr:to>
      <xdr:col>0</xdr:col>
      <xdr:colOff>1397000</xdr:colOff>
      <xdr:row>540</xdr:row>
      <xdr:rowOff>186980</xdr:rowOff>
    </xdr:to>
    <xdr:pic>
      <xdr:nvPicPr>
        <xdr:cNvPr id="123" name="Picture 122">
          <a:extLst>
            <a:ext uri="{FF2B5EF4-FFF2-40B4-BE49-F238E27FC236}">
              <a16:creationId xmlns:a16="http://schemas.microsoft.com/office/drawing/2014/main" id="{32E54200-85C3-4B39-BF47-6B1F989190D5}"/>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49225" y="105857675"/>
          <a:ext cx="1247775" cy="882305"/>
        </a:xfrm>
        <a:prstGeom prst="rect">
          <a:avLst/>
        </a:prstGeom>
      </xdr:spPr>
    </xdr:pic>
    <xdr:clientData/>
  </xdr:twoCellAnchor>
  <xdr:twoCellAnchor editAs="oneCell">
    <xdr:from>
      <xdr:col>0</xdr:col>
      <xdr:colOff>238126</xdr:colOff>
      <xdr:row>577</xdr:row>
      <xdr:rowOff>0</xdr:rowOff>
    </xdr:from>
    <xdr:to>
      <xdr:col>0</xdr:col>
      <xdr:colOff>1028700</xdr:colOff>
      <xdr:row>581</xdr:row>
      <xdr:rowOff>169125</xdr:rowOff>
    </xdr:to>
    <xdr:pic>
      <xdr:nvPicPr>
        <xdr:cNvPr id="124" name="Picture 123">
          <a:extLst>
            <a:ext uri="{FF2B5EF4-FFF2-40B4-BE49-F238E27FC236}">
              <a16:creationId xmlns:a16="http://schemas.microsoft.com/office/drawing/2014/main" id="{AFDA2785-4D73-4840-8798-771586DC10FD}"/>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38126" y="113703100"/>
          <a:ext cx="790574" cy="931125"/>
        </a:xfrm>
        <a:prstGeom prst="rect">
          <a:avLst/>
        </a:prstGeom>
      </xdr:spPr>
    </xdr:pic>
    <xdr:clientData/>
  </xdr:twoCellAnchor>
  <xdr:twoCellAnchor editAs="oneCell">
    <xdr:from>
      <xdr:col>0</xdr:col>
      <xdr:colOff>104776</xdr:colOff>
      <xdr:row>899</xdr:row>
      <xdr:rowOff>180976</xdr:rowOff>
    </xdr:from>
    <xdr:to>
      <xdr:col>0</xdr:col>
      <xdr:colOff>1162164</xdr:colOff>
      <xdr:row>905</xdr:row>
      <xdr:rowOff>109879</xdr:rowOff>
    </xdr:to>
    <xdr:pic>
      <xdr:nvPicPr>
        <xdr:cNvPr id="125" name="Picture 124">
          <a:extLst>
            <a:ext uri="{FF2B5EF4-FFF2-40B4-BE49-F238E27FC236}">
              <a16:creationId xmlns:a16="http://schemas.microsoft.com/office/drawing/2014/main" id="{55287240-0A51-4C9D-A22A-61AC5ABDE057}"/>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04776" y="177422176"/>
          <a:ext cx="1057388" cy="1071903"/>
        </a:xfrm>
        <a:prstGeom prst="rect">
          <a:avLst/>
        </a:prstGeom>
      </xdr:spPr>
    </xdr:pic>
    <xdr:clientData/>
  </xdr:twoCellAnchor>
  <xdr:twoCellAnchor editAs="oneCell">
    <xdr:from>
      <xdr:col>0</xdr:col>
      <xdr:colOff>85725</xdr:colOff>
      <xdr:row>912</xdr:row>
      <xdr:rowOff>76201</xdr:rowOff>
    </xdr:from>
    <xdr:to>
      <xdr:col>0</xdr:col>
      <xdr:colOff>1145514</xdr:colOff>
      <xdr:row>917</xdr:row>
      <xdr:rowOff>117566</xdr:rowOff>
    </xdr:to>
    <xdr:pic>
      <xdr:nvPicPr>
        <xdr:cNvPr id="126" name="Picture 125">
          <a:extLst>
            <a:ext uri="{FF2B5EF4-FFF2-40B4-BE49-F238E27FC236}">
              <a16:creationId xmlns:a16="http://schemas.microsoft.com/office/drawing/2014/main" id="{54A1A2A2-52B7-408F-9291-FC18D918D1DB}"/>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85725" y="179832001"/>
          <a:ext cx="1059789" cy="1006565"/>
        </a:xfrm>
        <a:prstGeom prst="rect">
          <a:avLst/>
        </a:prstGeom>
      </xdr:spPr>
    </xdr:pic>
    <xdr:clientData/>
  </xdr:twoCellAnchor>
  <xdr:twoCellAnchor editAs="oneCell">
    <xdr:from>
      <xdr:col>0</xdr:col>
      <xdr:colOff>104776</xdr:colOff>
      <xdr:row>924</xdr:row>
      <xdr:rowOff>76200</xdr:rowOff>
    </xdr:from>
    <xdr:to>
      <xdr:col>0</xdr:col>
      <xdr:colOff>1162164</xdr:colOff>
      <xdr:row>929</xdr:row>
      <xdr:rowOff>98667</xdr:rowOff>
    </xdr:to>
    <xdr:pic>
      <xdr:nvPicPr>
        <xdr:cNvPr id="127" name="Picture 126">
          <a:extLst>
            <a:ext uri="{FF2B5EF4-FFF2-40B4-BE49-F238E27FC236}">
              <a16:creationId xmlns:a16="http://schemas.microsoft.com/office/drawing/2014/main" id="{F564E77C-0878-4721-A1F4-860BC8563287}"/>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04776" y="182168800"/>
          <a:ext cx="1057388" cy="987667"/>
        </a:xfrm>
        <a:prstGeom prst="rect">
          <a:avLst/>
        </a:prstGeom>
      </xdr:spPr>
    </xdr:pic>
    <xdr:clientData/>
  </xdr:twoCellAnchor>
  <xdr:twoCellAnchor editAs="oneCell">
    <xdr:from>
      <xdr:col>0</xdr:col>
      <xdr:colOff>120650</xdr:colOff>
      <xdr:row>66</xdr:row>
      <xdr:rowOff>139700</xdr:rowOff>
    </xdr:from>
    <xdr:to>
      <xdr:col>0</xdr:col>
      <xdr:colOff>1340665</xdr:colOff>
      <xdr:row>71</xdr:row>
      <xdr:rowOff>95542</xdr:rowOff>
    </xdr:to>
    <xdr:pic>
      <xdr:nvPicPr>
        <xdr:cNvPr id="128" name="Picture 127">
          <a:extLst>
            <a:ext uri="{FF2B5EF4-FFF2-40B4-BE49-F238E27FC236}">
              <a16:creationId xmlns:a16="http://schemas.microsoft.com/office/drawing/2014/main" id="{E5643C1B-134D-4CBB-87C9-0617204883BE}"/>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25412" y="14727237"/>
          <a:ext cx="1196203" cy="760705"/>
        </a:xfrm>
        <a:prstGeom prst="rect">
          <a:avLst/>
        </a:prstGeom>
      </xdr:spPr>
    </xdr:pic>
    <xdr:clientData/>
  </xdr:twoCellAnchor>
  <xdr:twoCellAnchor editAs="oneCell">
    <xdr:from>
      <xdr:col>0</xdr:col>
      <xdr:colOff>476250</xdr:colOff>
      <xdr:row>594</xdr:row>
      <xdr:rowOff>9525</xdr:rowOff>
    </xdr:from>
    <xdr:to>
      <xdr:col>0</xdr:col>
      <xdr:colOff>826103</xdr:colOff>
      <xdr:row>598</xdr:row>
      <xdr:rowOff>177800</xdr:rowOff>
    </xdr:to>
    <xdr:pic>
      <xdr:nvPicPr>
        <xdr:cNvPr id="129" name="Picture 128">
          <a:extLst>
            <a:ext uri="{FF2B5EF4-FFF2-40B4-BE49-F238E27FC236}">
              <a16:creationId xmlns:a16="http://schemas.microsoft.com/office/drawing/2014/main" id="{6DCF6C8B-DD59-4C8D-9698-F8F71B5E5EAC}"/>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250" y="117103525"/>
          <a:ext cx="349853" cy="93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381000</xdr:colOff>
      <xdr:row>36</xdr:row>
      <xdr:rowOff>347382</xdr:rowOff>
    </xdr:from>
    <xdr:to>
      <xdr:col>1</xdr:col>
      <xdr:colOff>1700265</xdr:colOff>
      <xdr:row>36</xdr:row>
      <xdr:rowOff>1456764</xdr:rowOff>
    </xdr:to>
    <xdr:pic>
      <xdr:nvPicPr>
        <xdr:cNvPr id="2" name="圖片 1">
          <a:extLst>
            <a:ext uri="{FF2B5EF4-FFF2-40B4-BE49-F238E27FC236}">
              <a16:creationId xmlns:a16="http://schemas.microsoft.com/office/drawing/2014/main" id="{761C6604-E520-415C-B7CD-2B861C54BBFA}"/>
            </a:ext>
          </a:extLst>
        </xdr:cNvPr>
        <xdr:cNvPicPr>
          <a:picLocks noChangeAspect="1"/>
        </xdr:cNvPicPr>
      </xdr:nvPicPr>
      <xdr:blipFill>
        <a:blip xmlns:r="http://schemas.openxmlformats.org/officeDocument/2006/relationships" r:embed="rId1" cstate="print"/>
        <a:stretch>
          <a:fillRect/>
        </a:stretch>
      </xdr:blipFill>
      <xdr:spPr>
        <a:xfrm>
          <a:off x="1400175" y="21216657"/>
          <a:ext cx="0" cy="214032"/>
        </a:xfrm>
        <a:prstGeom prst="rect">
          <a:avLst/>
        </a:prstGeom>
      </xdr:spPr>
    </xdr:pic>
    <xdr:clientData/>
  </xdr:twoCellAnchor>
  <xdr:twoCellAnchor>
    <xdr:from>
      <xdr:col>1</xdr:col>
      <xdr:colOff>280147</xdr:colOff>
      <xdr:row>37</xdr:row>
      <xdr:rowOff>369794</xdr:rowOff>
    </xdr:from>
    <xdr:to>
      <xdr:col>1</xdr:col>
      <xdr:colOff>1851576</xdr:colOff>
      <xdr:row>37</xdr:row>
      <xdr:rowOff>1512651</xdr:rowOff>
    </xdr:to>
    <xdr:pic>
      <xdr:nvPicPr>
        <xdr:cNvPr id="3" name="圖片 2">
          <a:extLst>
            <a:ext uri="{FF2B5EF4-FFF2-40B4-BE49-F238E27FC236}">
              <a16:creationId xmlns:a16="http://schemas.microsoft.com/office/drawing/2014/main" id="{E8B4A7DB-E08C-49C6-81C1-B368AE622F50}"/>
            </a:ext>
          </a:extLst>
        </xdr:cNvPr>
        <xdr:cNvPicPr>
          <a:picLocks noChangeAspect="1"/>
        </xdr:cNvPicPr>
      </xdr:nvPicPr>
      <xdr:blipFill>
        <a:blip xmlns:r="http://schemas.openxmlformats.org/officeDocument/2006/relationships" r:embed="rId2" cstate="print"/>
        <a:stretch>
          <a:fillRect/>
        </a:stretch>
      </xdr:blipFill>
      <xdr:spPr>
        <a:xfrm>
          <a:off x="1400175" y="21801044"/>
          <a:ext cx="0" cy="190357"/>
        </a:xfrm>
        <a:prstGeom prst="rect">
          <a:avLst/>
        </a:prstGeom>
      </xdr:spPr>
    </xdr:pic>
    <xdr:clientData/>
  </xdr:twoCellAnchor>
  <xdr:twoCellAnchor>
    <xdr:from>
      <xdr:col>1</xdr:col>
      <xdr:colOff>273016</xdr:colOff>
      <xdr:row>38</xdr:row>
      <xdr:rowOff>237361</xdr:rowOff>
    </xdr:from>
    <xdr:to>
      <xdr:col>1</xdr:col>
      <xdr:colOff>1844445</xdr:colOff>
      <xdr:row>38</xdr:row>
      <xdr:rowOff>1180193</xdr:rowOff>
    </xdr:to>
    <xdr:pic>
      <xdr:nvPicPr>
        <xdr:cNvPr id="4" name="圖片 3">
          <a:extLst>
            <a:ext uri="{FF2B5EF4-FFF2-40B4-BE49-F238E27FC236}">
              <a16:creationId xmlns:a16="http://schemas.microsoft.com/office/drawing/2014/main" id="{7E93C1E0-AFCD-4F61-B64B-A3E0165B35E7}"/>
            </a:ext>
          </a:extLst>
        </xdr:cNvPr>
        <xdr:cNvPicPr>
          <a:picLocks noChangeAspect="1"/>
        </xdr:cNvPicPr>
      </xdr:nvPicPr>
      <xdr:blipFill>
        <a:blip xmlns:r="http://schemas.openxmlformats.org/officeDocument/2006/relationships" r:embed="rId2" cstate="print"/>
        <a:stretch>
          <a:fillRect/>
        </a:stretch>
      </xdr:blipFill>
      <xdr:spPr>
        <a:xfrm>
          <a:off x="1400175" y="22230586"/>
          <a:ext cx="0" cy="323707"/>
        </a:xfrm>
        <a:prstGeom prst="rect">
          <a:avLst/>
        </a:prstGeom>
      </xdr:spPr>
    </xdr:pic>
    <xdr:clientData/>
  </xdr:twoCellAnchor>
  <xdr:twoCellAnchor>
    <xdr:from>
      <xdr:col>1</xdr:col>
      <xdr:colOff>241435</xdr:colOff>
      <xdr:row>39</xdr:row>
      <xdr:rowOff>193557</xdr:rowOff>
    </xdr:from>
    <xdr:to>
      <xdr:col>1</xdr:col>
      <xdr:colOff>1812864</xdr:colOff>
      <xdr:row>39</xdr:row>
      <xdr:rowOff>1222114</xdr:rowOff>
    </xdr:to>
    <xdr:pic>
      <xdr:nvPicPr>
        <xdr:cNvPr id="5" name="圖片 4">
          <a:extLst>
            <a:ext uri="{FF2B5EF4-FFF2-40B4-BE49-F238E27FC236}">
              <a16:creationId xmlns:a16="http://schemas.microsoft.com/office/drawing/2014/main" id="{C3C3FD61-82F4-4C0B-B33F-A8AE41A17E4F}"/>
            </a:ext>
          </a:extLst>
        </xdr:cNvPr>
        <xdr:cNvPicPr>
          <a:picLocks noChangeAspect="1"/>
        </xdr:cNvPicPr>
      </xdr:nvPicPr>
      <xdr:blipFill>
        <a:blip xmlns:r="http://schemas.openxmlformats.org/officeDocument/2006/relationships" r:embed="rId2" cstate="print"/>
        <a:stretch>
          <a:fillRect/>
        </a:stretch>
      </xdr:blipFill>
      <xdr:spPr>
        <a:xfrm>
          <a:off x="1400175" y="22748757"/>
          <a:ext cx="0" cy="371332"/>
        </a:xfrm>
        <a:prstGeom prst="rect">
          <a:avLst/>
        </a:prstGeom>
      </xdr:spPr>
    </xdr:pic>
    <xdr:clientData/>
  </xdr:twoCellAnchor>
  <xdr:twoCellAnchor>
    <xdr:from>
      <xdr:col>1</xdr:col>
      <xdr:colOff>373868</xdr:colOff>
      <xdr:row>40</xdr:row>
      <xdr:rowOff>276072</xdr:rowOff>
    </xdr:from>
    <xdr:to>
      <xdr:col>1</xdr:col>
      <xdr:colOff>1945297</xdr:colOff>
      <xdr:row>40</xdr:row>
      <xdr:rowOff>1161754</xdr:rowOff>
    </xdr:to>
    <xdr:pic>
      <xdr:nvPicPr>
        <xdr:cNvPr id="6" name="圖片 5">
          <a:extLst>
            <a:ext uri="{FF2B5EF4-FFF2-40B4-BE49-F238E27FC236}">
              <a16:creationId xmlns:a16="http://schemas.microsoft.com/office/drawing/2014/main" id="{BB04744E-42C9-4EF2-9DB5-FBA5F467D417}"/>
            </a:ext>
          </a:extLst>
        </xdr:cNvPr>
        <xdr:cNvPicPr>
          <a:picLocks noChangeAspect="1"/>
        </xdr:cNvPicPr>
      </xdr:nvPicPr>
      <xdr:blipFill>
        <a:blip xmlns:r="http://schemas.openxmlformats.org/officeDocument/2006/relationships" r:embed="rId2" cstate="print"/>
        <a:stretch>
          <a:fillRect/>
        </a:stretch>
      </xdr:blipFill>
      <xdr:spPr>
        <a:xfrm>
          <a:off x="1400175" y="23393247"/>
          <a:ext cx="0" cy="285607"/>
        </a:xfrm>
        <a:prstGeom prst="rect">
          <a:avLst/>
        </a:prstGeom>
      </xdr:spPr>
    </xdr:pic>
    <xdr:clientData/>
  </xdr:twoCellAnchor>
  <xdr:twoCellAnchor>
    <xdr:from>
      <xdr:col>1</xdr:col>
      <xdr:colOff>330064</xdr:colOff>
      <xdr:row>41</xdr:row>
      <xdr:rowOff>332102</xdr:rowOff>
    </xdr:from>
    <xdr:to>
      <xdr:col>1</xdr:col>
      <xdr:colOff>1930064</xdr:colOff>
      <xdr:row>41</xdr:row>
      <xdr:rowOff>1293983</xdr:rowOff>
    </xdr:to>
    <xdr:pic>
      <xdr:nvPicPr>
        <xdr:cNvPr id="7" name="圖片 6">
          <a:extLst>
            <a:ext uri="{FF2B5EF4-FFF2-40B4-BE49-F238E27FC236}">
              <a16:creationId xmlns:a16="http://schemas.microsoft.com/office/drawing/2014/main" id="{979F01F0-8B59-4ED7-A1C0-A236CECCD1BA}"/>
            </a:ext>
          </a:extLst>
        </xdr:cNvPr>
        <xdr:cNvPicPr>
          <a:picLocks noChangeAspect="1"/>
        </xdr:cNvPicPr>
      </xdr:nvPicPr>
      <xdr:blipFill>
        <a:blip xmlns:r="http://schemas.openxmlformats.org/officeDocument/2006/relationships" r:embed="rId3" cstate="print"/>
        <a:stretch>
          <a:fillRect/>
        </a:stretch>
      </xdr:blipFill>
      <xdr:spPr>
        <a:xfrm>
          <a:off x="1400175" y="24011252"/>
          <a:ext cx="0" cy="228456"/>
        </a:xfrm>
        <a:prstGeom prst="rect">
          <a:avLst/>
        </a:prstGeom>
      </xdr:spPr>
    </xdr:pic>
    <xdr:clientData/>
  </xdr:twoCellAnchor>
  <xdr:twoCellAnchor>
    <xdr:from>
      <xdr:col>1</xdr:col>
      <xdr:colOff>280148</xdr:colOff>
      <xdr:row>42</xdr:row>
      <xdr:rowOff>302559</xdr:rowOff>
    </xdr:from>
    <xdr:to>
      <xdr:col>1</xdr:col>
      <xdr:colOff>1813481</xdr:colOff>
      <xdr:row>42</xdr:row>
      <xdr:rowOff>1464464</xdr:rowOff>
    </xdr:to>
    <xdr:pic>
      <xdr:nvPicPr>
        <xdr:cNvPr id="8" name="圖片 7">
          <a:extLst>
            <a:ext uri="{FF2B5EF4-FFF2-40B4-BE49-F238E27FC236}">
              <a16:creationId xmlns:a16="http://schemas.microsoft.com/office/drawing/2014/main" id="{7FF5A8E8-0114-4D35-87AE-25C98A6740F6}"/>
            </a:ext>
          </a:extLst>
        </xdr:cNvPr>
        <xdr:cNvPicPr>
          <a:picLocks noChangeAspect="1"/>
        </xdr:cNvPicPr>
      </xdr:nvPicPr>
      <xdr:blipFill>
        <a:blip xmlns:r="http://schemas.openxmlformats.org/officeDocument/2006/relationships" r:embed="rId4" cstate="print"/>
        <a:stretch>
          <a:fillRect/>
        </a:stretch>
      </xdr:blipFill>
      <xdr:spPr>
        <a:xfrm>
          <a:off x="1400175" y="24543684"/>
          <a:ext cx="0" cy="257030"/>
        </a:xfrm>
        <a:prstGeom prst="rect">
          <a:avLst/>
        </a:prstGeom>
      </xdr:spPr>
    </xdr:pic>
    <xdr:clientData/>
  </xdr:twoCellAnchor>
  <xdr:twoCellAnchor>
    <xdr:from>
      <xdr:col>1</xdr:col>
      <xdr:colOff>302559</xdr:colOff>
      <xdr:row>11</xdr:row>
      <xdr:rowOff>324970</xdr:rowOff>
    </xdr:from>
    <xdr:to>
      <xdr:col>1</xdr:col>
      <xdr:colOff>1893035</xdr:colOff>
      <xdr:row>11</xdr:row>
      <xdr:rowOff>1420208</xdr:rowOff>
    </xdr:to>
    <xdr:pic>
      <xdr:nvPicPr>
        <xdr:cNvPr id="9" name="圖片 8">
          <a:extLst>
            <a:ext uri="{FF2B5EF4-FFF2-40B4-BE49-F238E27FC236}">
              <a16:creationId xmlns:a16="http://schemas.microsoft.com/office/drawing/2014/main" id="{29B4E37F-2DFF-48FC-ABB8-E1E9668AC015}"/>
            </a:ext>
          </a:extLst>
        </xdr:cNvPr>
        <xdr:cNvPicPr>
          <a:picLocks noChangeAspect="1"/>
        </xdr:cNvPicPr>
      </xdr:nvPicPr>
      <xdr:blipFill>
        <a:blip xmlns:r="http://schemas.openxmlformats.org/officeDocument/2006/relationships" r:embed="rId5" cstate="print"/>
        <a:stretch>
          <a:fillRect/>
        </a:stretch>
      </xdr:blipFill>
      <xdr:spPr>
        <a:xfrm>
          <a:off x="1400175" y="7144870"/>
          <a:ext cx="0" cy="237988"/>
        </a:xfrm>
        <a:prstGeom prst="rect">
          <a:avLst/>
        </a:prstGeom>
      </xdr:spPr>
    </xdr:pic>
    <xdr:clientData/>
  </xdr:twoCellAnchor>
  <xdr:twoCellAnchor>
    <xdr:from>
      <xdr:col>1</xdr:col>
      <xdr:colOff>299357</xdr:colOff>
      <xdr:row>12</xdr:row>
      <xdr:rowOff>367393</xdr:rowOff>
    </xdr:from>
    <xdr:to>
      <xdr:col>1</xdr:col>
      <xdr:colOff>1889833</xdr:colOff>
      <xdr:row>12</xdr:row>
      <xdr:rowOff>1462631</xdr:rowOff>
    </xdr:to>
    <xdr:pic>
      <xdr:nvPicPr>
        <xdr:cNvPr id="10" name="圖片 9">
          <a:extLst>
            <a:ext uri="{FF2B5EF4-FFF2-40B4-BE49-F238E27FC236}">
              <a16:creationId xmlns:a16="http://schemas.microsoft.com/office/drawing/2014/main" id="{8CDB6B72-EFB6-4972-A98A-0442D05DAACB}"/>
            </a:ext>
          </a:extLst>
        </xdr:cNvPr>
        <xdr:cNvPicPr>
          <a:picLocks noChangeAspect="1"/>
        </xdr:cNvPicPr>
      </xdr:nvPicPr>
      <xdr:blipFill>
        <a:blip xmlns:r="http://schemas.openxmlformats.org/officeDocument/2006/relationships" r:embed="rId5" cstate="print"/>
        <a:stretch>
          <a:fillRect/>
        </a:stretch>
      </xdr:blipFill>
      <xdr:spPr>
        <a:xfrm>
          <a:off x="1400175" y="7749268"/>
          <a:ext cx="0" cy="190363"/>
        </a:xfrm>
        <a:prstGeom prst="rect">
          <a:avLst/>
        </a:prstGeom>
      </xdr:spPr>
    </xdr:pic>
    <xdr:clientData/>
  </xdr:twoCellAnchor>
  <xdr:twoCellAnchor>
    <xdr:from>
      <xdr:col>1</xdr:col>
      <xdr:colOff>299357</xdr:colOff>
      <xdr:row>13</xdr:row>
      <xdr:rowOff>476250</xdr:rowOff>
    </xdr:from>
    <xdr:to>
      <xdr:col>1</xdr:col>
      <xdr:colOff>1889833</xdr:colOff>
      <xdr:row>13</xdr:row>
      <xdr:rowOff>1571488</xdr:rowOff>
    </xdr:to>
    <xdr:pic>
      <xdr:nvPicPr>
        <xdr:cNvPr id="11" name="圖片 10">
          <a:extLst>
            <a:ext uri="{FF2B5EF4-FFF2-40B4-BE49-F238E27FC236}">
              <a16:creationId xmlns:a16="http://schemas.microsoft.com/office/drawing/2014/main" id="{97D666B5-3C36-43FF-9462-923FB95F341D}"/>
            </a:ext>
          </a:extLst>
        </xdr:cNvPr>
        <xdr:cNvPicPr>
          <a:picLocks noChangeAspect="1"/>
        </xdr:cNvPicPr>
      </xdr:nvPicPr>
      <xdr:blipFill>
        <a:blip xmlns:r="http://schemas.openxmlformats.org/officeDocument/2006/relationships" r:embed="rId5" cstate="print"/>
        <a:stretch>
          <a:fillRect/>
        </a:stretch>
      </xdr:blipFill>
      <xdr:spPr>
        <a:xfrm>
          <a:off x="1400175" y="8420100"/>
          <a:ext cx="0" cy="85588"/>
        </a:xfrm>
        <a:prstGeom prst="rect">
          <a:avLst/>
        </a:prstGeom>
      </xdr:spPr>
    </xdr:pic>
    <xdr:clientData/>
  </xdr:twoCellAnchor>
  <xdr:twoCellAnchor>
    <xdr:from>
      <xdr:col>1</xdr:col>
      <xdr:colOff>244927</xdr:colOff>
      <xdr:row>14</xdr:row>
      <xdr:rowOff>231321</xdr:rowOff>
    </xdr:from>
    <xdr:to>
      <xdr:col>1</xdr:col>
      <xdr:colOff>1907916</xdr:colOff>
      <xdr:row>14</xdr:row>
      <xdr:rowOff>1415143</xdr:rowOff>
    </xdr:to>
    <xdr:pic>
      <xdr:nvPicPr>
        <xdr:cNvPr id="12" name="圖片 11">
          <a:extLst>
            <a:ext uri="{FF2B5EF4-FFF2-40B4-BE49-F238E27FC236}">
              <a16:creationId xmlns:a16="http://schemas.microsoft.com/office/drawing/2014/main" id="{1343309F-2E49-44F3-A9C5-642760D44766}"/>
            </a:ext>
          </a:extLst>
        </xdr:cNvPr>
        <xdr:cNvPicPr>
          <a:picLocks noChangeAspect="1"/>
        </xdr:cNvPicPr>
      </xdr:nvPicPr>
      <xdr:blipFill>
        <a:blip xmlns:r="http://schemas.openxmlformats.org/officeDocument/2006/relationships" r:embed="rId6" cstate="print"/>
        <a:stretch>
          <a:fillRect/>
        </a:stretch>
      </xdr:blipFill>
      <xdr:spPr>
        <a:xfrm>
          <a:off x="1400175" y="8737146"/>
          <a:ext cx="0" cy="326572"/>
        </a:xfrm>
        <a:prstGeom prst="rect">
          <a:avLst/>
        </a:prstGeom>
      </xdr:spPr>
    </xdr:pic>
    <xdr:clientData/>
  </xdr:twoCellAnchor>
  <xdr:twoCellAnchor>
    <xdr:from>
      <xdr:col>1</xdr:col>
      <xdr:colOff>136071</xdr:colOff>
      <xdr:row>15</xdr:row>
      <xdr:rowOff>326571</xdr:rowOff>
    </xdr:from>
    <xdr:to>
      <xdr:col>1</xdr:col>
      <xdr:colOff>1799060</xdr:colOff>
      <xdr:row>15</xdr:row>
      <xdr:rowOff>1510393</xdr:rowOff>
    </xdr:to>
    <xdr:pic>
      <xdr:nvPicPr>
        <xdr:cNvPr id="13" name="圖片 13">
          <a:extLst>
            <a:ext uri="{FF2B5EF4-FFF2-40B4-BE49-F238E27FC236}">
              <a16:creationId xmlns:a16="http://schemas.microsoft.com/office/drawing/2014/main" id="{A9A42FFB-857E-4F75-AB75-6A96D62B48BF}"/>
            </a:ext>
          </a:extLst>
        </xdr:cNvPr>
        <xdr:cNvPicPr>
          <a:picLocks noChangeAspect="1"/>
        </xdr:cNvPicPr>
      </xdr:nvPicPr>
      <xdr:blipFill>
        <a:blip xmlns:r="http://schemas.openxmlformats.org/officeDocument/2006/relationships" r:embed="rId6" cstate="print"/>
        <a:stretch>
          <a:fillRect/>
        </a:stretch>
      </xdr:blipFill>
      <xdr:spPr>
        <a:xfrm>
          <a:off x="1400175" y="9394371"/>
          <a:ext cx="0" cy="231322"/>
        </a:xfrm>
        <a:prstGeom prst="rect">
          <a:avLst/>
        </a:prstGeom>
      </xdr:spPr>
    </xdr:pic>
    <xdr:clientData/>
  </xdr:twoCellAnchor>
  <xdr:twoCellAnchor>
    <xdr:from>
      <xdr:col>1</xdr:col>
      <xdr:colOff>204106</xdr:colOff>
      <xdr:row>16</xdr:row>
      <xdr:rowOff>272143</xdr:rowOff>
    </xdr:from>
    <xdr:to>
      <xdr:col>1</xdr:col>
      <xdr:colOff>1773569</xdr:colOff>
      <xdr:row>16</xdr:row>
      <xdr:rowOff>1442357</xdr:rowOff>
    </xdr:to>
    <xdr:pic>
      <xdr:nvPicPr>
        <xdr:cNvPr id="14" name="圖片 14">
          <a:extLst>
            <a:ext uri="{FF2B5EF4-FFF2-40B4-BE49-F238E27FC236}">
              <a16:creationId xmlns:a16="http://schemas.microsoft.com/office/drawing/2014/main" id="{4D8F959F-F13F-47EE-B3B3-F0041E24103B}"/>
            </a:ext>
          </a:extLst>
        </xdr:cNvPr>
        <xdr:cNvPicPr>
          <a:picLocks noChangeAspect="1"/>
        </xdr:cNvPicPr>
      </xdr:nvPicPr>
      <xdr:blipFill>
        <a:blip xmlns:r="http://schemas.openxmlformats.org/officeDocument/2006/relationships" r:embed="rId7" cstate="print"/>
        <a:stretch>
          <a:fillRect/>
        </a:stretch>
      </xdr:blipFill>
      <xdr:spPr>
        <a:xfrm>
          <a:off x="1400175" y="9901918"/>
          <a:ext cx="0" cy="293914"/>
        </a:xfrm>
        <a:prstGeom prst="rect">
          <a:avLst/>
        </a:prstGeom>
      </xdr:spPr>
    </xdr:pic>
    <xdr:clientData/>
  </xdr:twoCellAnchor>
  <xdr:twoCellAnchor>
    <xdr:from>
      <xdr:col>1</xdr:col>
      <xdr:colOff>258535</xdr:colOff>
      <xdr:row>17</xdr:row>
      <xdr:rowOff>285750</xdr:rowOff>
    </xdr:from>
    <xdr:to>
      <xdr:col>1</xdr:col>
      <xdr:colOff>1827998</xdr:colOff>
      <xdr:row>17</xdr:row>
      <xdr:rowOff>1455964</xdr:rowOff>
    </xdr:to>
    <xdr:pic>
      <xdr:nvPicPr>
        <xdr:cNvPr id="15" name="圖片 15">
          <a:extLst>
            <a:ext uri="{FF2B5EF4-FFF2-40B4-BE49-F238E27FC236}">
              <a16:creationId xmlns:a16="http://schemas.microsoft.com/office/drawing/2014/main" id="{5D96EAD7-CE13-4669-AF2A-5A851121FA74}"/>
            </a:ext>
          </a:extLst>
        </xdr:cNvPr>
        <xdr:cNvPicPr>
          <a:picLocks noChangeAspect="1"/>
        </xdr:cNvPicPr>
      </xdr:nvPicPr>
      <xdr:blipFill>
        <a:blip xmlns:r="http://schemas.openxmlformats.org/officeDocument/2006/relationships" r:embed="rId7" cstate="print"/>
        <a:stretch>
          <a:fillRect/>
        </a:stretch>
      </xdr:blipFill>
      <xdr:spPr>
        <a:xfrm>
          <a:off x="1400175" y="10477500"/>
          <a:ext cx="0" cy="274864"/>
        </a:xfrm>
        <a:prstGeom prst="rect">
          <a:avLst/>
        </a:prstGeom>
      </xdr:spPr>
    </xdr:pic>
    <xdr:clientData/>
  </xdr:twoCellAnchor>
  <xdr:twoCellAnchor>
    <xdr:from>
      <xdr:col>1</xdr:col>
      <xdr:colOff>163285</xdr:colOff>
      <xdr:row>18</xdr:row>
      <xdr:rowOff>231321</xdr:rowOff>
    </xdr:from>
    <xdr:to>
      <xdr:col>1</xdr:col>
      <xdr:colOff>1817884</xdr:colOff>
      <xdr:row>18</xdr:row>
      <xdr:rowOff>1578428</xdr:rowOff>
    </xdr:to>
    <xdr:pic>
      <xdr:nvPicPr>
        <xdr:cNvPr id="16" name="圖片 16">
          <a:extLst>
            <a:ext uri="{FF2B5EF4-FFF2-40B4-BE49-F238E27FC236}">
              <a16:creationId xmlns:a16="http://schemas.microsoft.com/office/drawing/2014/main" id="{CDDDB980-F828-4E0F-AEBC-D8196470113D}"/>
            </a:ext>
          </a:extLst>
        </xdr:cNvPr>
        <xdr:cNvPicPr>
          <a:picLocks noChangeAspect="1"/>
        </xdr:cNvPicPr>
      </xdr:nvPicPr>
      <xdr:blipFill>
        <a:blip xmlns:r="http://schemas.openxmlformats.org/officeDocument/2006/relationships" r:embed="rId8" cstate="print"/>
        <a:stretch>
          <a:fillRect/>
        </a:stretch>
      </xdr:blipFill>
      <xdr:spPr>
        <a:xfrm>
          <a:off x="1400175" y="10985046"/>
          <a:ext cx="0" cy="327932"/>
        </a:xfrm>
        <a:prstGeom prst="rect">
          <a:avLst/>
        </a:prstGeom>
      </xdr:spPr>
    </xdr:pic>
    <xdr:clientData/>
  </xdr:twoCellAnchor>
  <xdr:twoCellAnchor>
    <xdr:from>
      <xdr:col>1</xdr:col>
      <xdr:colOff>272143</xdr:colOff>
      <xdr:row>20</xdr:row>
      <xdr:rowOff>312963</xdr:rowOff>
    </xdr:from>
    <xdr:to>
      <xdr:col>1</xdr:col>
      <xdr:colOff>1755322</xdr:colOff>
      <xdr:row>20</xdr:row>
      <xdr:rowOff>1564820</xdr:rowOff>
    </xdr:to>
    <xdr:pic>
      <xdr:nvPicPr>
        <xdr:cNvPr id="17" name="圖片 18">
          <a:extLst>
            <a:ext uri="{FF2B5EF4-FFF2-40B4-BE49-F238E27FC236}">
              <a16:creationId xmlns:a16="http://schemas.microsoft.com/office/drawing/2014/main" id="{6CDBA0F1-7EBC-41D2-BF0B-1053D0E92A97}"/>
            </a:ext>
          </a:extLst>
        </xdr:cNvPr>
        <xdr:cNvPicPr>
          <a:picLocks noChangeAspect="1"/>
        </xdr:cNvPicPr>
      </xdr:nvPicPr>
      <xdr:blipFill>
        <a:blip xmlns:r="http://schemas.openxmlformats.org/officeDocument/2006/relationships" r:embed="rId9" cstate="print"/>
        <a:stretch>
          <a:fillRect/>
        </a:stretch>
      </xdr:blipFill>
      <xdr:spPr>
        <a:xfrm>
          <a:off x="1400175" y="12190638"/>
          <a:ext cx="0" cy="251732"/>
        </a:xfrm>
        <a:prstGeom prst="rect">
          <a:avLst/>
        </a:prstGeom>
      </xdr:spPr>
    </xdr:pic>
    <xdr:clientData/>
  </xdr:twoCellAnchor>
  <xdr:twoCellAnchor>
    <xdr:from>
      <xdr:col>1</xdr:col>
      <xdr:colOff>299357</xdr:colOff>
      <xdr:row>26</xdr:row>
      <xdr:rowOff>421821</xdr:rowOff>
    </xdr:from>
    <xdr:to>
      <xdr:col>1</xdr:col>
      <xdr:colOff>1947059</xdr:colOff>
      <xdr:row>26</xdr:row>
      <xdr:rowOff>1564821</xdr:rowOff>
    </xdr:to>
    <xdr:pic>
      <xdr:nvPicPr>
        <xdr:cNvPr id="18" name="圖片 19">
          <a:extLst>
            <a:ext uri="{FF2B5EF4-FFF2-40B4-BE49-F238E27FC236}">
              <a16:creationId xmlns:a16="http://schemas.microsoft.com/office/drawing/2014/main" id="{7B6A3855-FC32-485E-80F8-30CABF8D795F}"/>
            </a:ext>
          </a:extLst>
        </xdr:cNvPr>
        <xdr:cNvPicPr>
          <a:picLocks noChangeAspect="1"/>
        </xdr:cNvPicPr>
      </xdr:nvPicPr>
      <xdr:blipFill>
        <a:blip xmlns:r="http://schemas.openxmlformats.org/officeDocument/2006/relationships" r:embed="rId10" cstate="print"/>
        <a:stretch>
          <a:fillRect/>
        </a:stretch>
      </xdr:blipFill>
      <xdr:spPr>
        <a:xfrm>
          <a:off x="1400175" y="15671346"/>
          <a:ext cx="0" cy="142875"/>
        </a:xfrm>
        <a:prstGeom prst="rect">
          <a:avLst/>
        </a:prstGeom>
      </xdr:spPr>
    </xdr:pic>
    <xdr:clientData/>
  </xdr:twoCellAnchor>
  <xdr:twoCellAnchor>
    <xdr:from>
      <xdr:col>1</xdr:col>
      <xdr:colOff>272142</xdr:colOff>
      <xdr:row>27</xdr:row>
      <xdr:rowOff>381000</xdr:rowOff>
    </xdr:from>
    <xdr:to>
      <xdr:col>1</xdr:col>
      <xdr:colOff>1919844</xdr:colOff>
      <xdr:row>27</xdr:row>
      <xdr:rowOff>1524000</xdr:rowOff>
    </xdr:to>
    <xdr:pic>
      <xdr:nvPicPr>
        <xdr:cNvPr id="19" name="圖片 20">
          <a:extLst>
            <a:ext uri="{FF2B5EF4-FFF2-40B4-BE49-F238E27FC236}">
              <a16:creationId xmlns:a16="http://schemas.microsoft.com/office/drawing/2014/main" id="{3474A157-0744-4D55-BCE0-329889BC3F5F}"/>
            </a:ext>
          </a:extLst>
        </xdr:cNvPr>
        <xdr:cNvPicPr>
          <a:picLocks noChangeAspect="1"/>
        </xdr:cNvPicPr>
      </xdr:nvPicPr>
      <xdr:blipFill>
        <a:blip xmlns:r="http://schemas.openxmlformats.org/officeDocument/2006/relationships" r:embed="rId10" cstate="print"/>
        <a:stretch>
          <a:fillRect/>
        </a:stretch>
      </xdr:blipFill>
      <xdr:spPr>
        <a:xfrm>
          <a:off x="1400175" y="16192500"/>
          <a:ext cx="0" cy="180975"/>
        </a:xfrm>
        <a:prstGeom prst="rect">
          <a:avLst/>
        </a:prstGeom>
      </xdr:spPr>
    </xdr:pic>
    <xdr:clientData/>
  </xdr:twoCellAnchor>
  <xdr:twoCellAnchor>
    <xdr:from>
      <xdr:col>1</xdr:col>
      <xdr:colOff>353786</xdr:colOff>
      <xdr:row>28</xdr:row>
      <xdr:rowOff>367392</xdr:rowOff>
    </xdr:from>
    <xdr:to>
      <xdr:col>1</xdr:col>
      <xdr:colOff>1646464</xdr:colOff>
      <xdr:row>28</xdr:row>
      <xdr:rowOff>1421945</xdr:rowOff>
    </xdr:to>
    <xdr:pic>
      <xdr:nvPicPr>
        <xdr:cNvPr id="20" name="圖片 21">
          <a:extLst>
            <a:ext uri="{FF2B5EF4-FFF2-40B4-BE49-F238E27FC236}">
              <a16:creationId xmlns:a16="http://schemas.microsoft.com/office/drawing/2014/main" id="{FD908FB0-C61C-4549-A072-C0698E06B075}"/>
            </a:ext>
          </a:extLst>
        </xdr:cNvPr>
        <xdr:cNvPicPr>
          <a:picLocks noChangeAspect="1"/>
        </xdr:cNvPicPr>
      </xdr:nvPicPr>
      <xdr:blipFill>
        <a:blip xmlns:r="http://schemas.openxmlformats.org/officeDocument/2006/relationships" r:embed="rId11" cstate="print"/>
        <a:stretch>
          <a:fillRect/>
        </a:stretch>
      </xdr:blipFill>
      <xdr:spPr>
        <a:xfrm>
          <a:off x="1400175" y="16740867"/>
          <a:ext cx="0" cy="197303"/>
        </a:xfrm>
        <a:prstGeom prst="rect">
          <a:avLst/>
        </a:prstGeom>
      </xdr:spPr>
    </xdr:pic>
    <xdr:clientData/>
  </xdr:twoCellAnchor>
  <xdr:twoCellAnchor>
    <xdr:from>
      <xdr:col>1</xdr:col>
      <xdr:colOff>353785</xdr:colOff>
      <xdr:row>29</xdr:row>
      <xdr:rowOff>340178</xdr:rowOff>
    </xdr:from>
    <xdr:to>
      <xdr:col>1</xdr:col>
      <xdr:colOff>1840443</xdr:colOff>
      <xdr:row>29</xdr:row>
      <xdr:rowOff>1523999</xdr:rowOff>
    </xdr:to>
    <xdr:pic>
      <xdr:nvPicPr>
        <xdr:cNvPr id="21" name="圖片 22">
          <a:extLst>
            <a:ext uri="{FF2B5EF4-FFF2-40B4-BE49-F238E27FC236}">
              <a16:creationId xmlns:a16="http://schemas.microsoft.com/office/drawing/2014/main" id="{75633429-D5A8-46EB-9023-BE9FD99C030B}"/>
            </a:ext>
          </a:extLst>
        </xdr:cNvPr>
        <xdr:cNvPicPr>
          <a:picLocks noChangeAspect="1"/>
        </xdr:cNvPicPr>
      </xdr:nvPicPr>
      <xdr:blipFill>
        <a:blip xmlns:r="http://schemas.openxmlformats.org/officeDocument/2006/relationships" r:embed="rId12" cstate="print"/>
        <a:stretch>
          <a:fillRect/>
        </a:stretch>
      </xdr:blipFill>
      <xdr:spPr>
        <a:xfrm>
          <a:off x="1400175" y="17275628"/>
          <a:ext cx="0" cy="221796"/>
        </a:xfrm>
        <a:prstGeom prst="rect">
          <a:avLst/>
        </a:prstGeom>
      </xdr:spPr>
    </xdr:pic>
    <xdr:clientData/>
  </xdr:twoCellAnchor>
  <xdr:twoCellAnchor>
    <xdr:from>
      <xdr:col>1</xdr:col>
      <xdr:colOff>163286</xdr:colOff>
      <xdr:row>30</xdr:row>
      <xdr:rowOff>217714</xdr:rowOff>
    </xdr:from>
    <xdr:to>
      <xdr:col>1</xdr:col>
      <xdr:colOff>1887096</xdr:colOff>
      <xdr:row>30</xdr:row>
      <xdr:rowOff>1541524</xdr:rowOff>
    </xdr:to>
    <xdr:pic>
      <xdr:nvPicPr>
        <xdr:cNvPr id="22" name="圖片 23">
          <a:extLst>
            <a:ext uri="{FF2B5EF4-FFF2-40B4-BE49-F238E27FC236}">
              <a16:creationId xmlns:a16="http://schemas.microsoft.com/office/drawing/2014/main" id="{E8D1B585-77D1-42C5-B49A-A08F40AE3C01}"/>
            </a:ext>
          </a:extLst>
        </xdr:cNvPr>
        <xdr:cNvPicPr>
          <a:picLocks noChangeAspect="1"/>
        </xdr:cNvPicPr>
      </xdr:nvPicPr>
      <xdr:blipFill>
        <a:blip xmlns:r="http://schemas.openxmlformats.org/officeDocument/2006/relationships" r:embed="rId13" cstate="print"/>
        <a:stretch>
          <a:fillRect/>
        </a:stretch>
      </xdr:blipFill>
      <xdr:spPr>
        <a:xfrm>
          <a:off x="1400175" y="17715139"/>
          <a:ext cx="0" cy="342735"/>
        </a:xfrm>
        <a:prstGeom prst="rect">
          <a:avLst/>
        </a:prstGeom>
      </xdr:spPr>
    </xdr:pic>
    <xdr:clientData/>
  </xdr:twoCellAnchor>
  <xdr:twoCellAnchor>
    <xdr:from>
      <xdr:col>1</xdr:col>
      <xdr:colOff>190501</xdr:colOff>
      <xdr:row>5</xdr:row>
      <xdr:rowOff>190500</xdr:rowOff>
    </xdr:from>
    <xdr:to>
      <xdr:col>1</xdr:col>
      <xdr:colOff>1472047</xdr:colOff>
      <xdr:row>5</xdr:row>
      <xdr:rowOff>1259765</xdr:rowOff>
    </xdr:to>
    <xdr:pic>
      <xdr:nvPicPr>
        <xdr:cNvPr id="23" name="圖片 24">
          <a:extLst>
            <a:ext uri="{FF2B5EF4-FFF2-40B4-BE49-F238E27FC236}">
              <a16:creationId xmlns:a16="http://schemas.microsoft.com/office/drawing/2014/main" id="{C961972D-EE5F-4318-9E3C-4EA6E73771E6}"/>
            </a:ext>
          </a:extLst>
        </xdr:cNvPr>
        <xdr:cNvPicPr>
          <a:picLocks noChangeAspect="1"/>
        </xdr:cNvPicPr>
      </xdr:nvPicPr>
      <xdr:blipFill>
        <a:blip xmlns:r="http://schemas.openxmlformats.org/officeDocument/2006/relationships" r:embed="rId14" cstate="print"/>
        <a:stretch>
          <a:fillRect/>
        </a:stretch>
      </xdr:blipFill>
      <xdr:spPr>
        <a:xfrm>
          <a:off x="1400175" y="3638550"/>
          <a:ext cx="0" cy="373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32</xdr:row>
      <xdr:rowOff>217714</xdr:rowOff>
    </xdr:from>
    <xdr:to>
      <xdr:col>1</xdr:col>
      <xdr:colOff>0</xdr:colOff>
      <xdr:row>32</xdr:row>
      <xdr:rowOff>1541524</xdr:rowOff>
    </xdr:to>
    <xdr:pic>
      <xdr:nvPicPr>
        <xdr:cNvPr id="2" name="圖片 23">
          <a:extLst>
            <a:ext uri="{FF2B5EF4-FFF2-40B4-BE49-F238E27FC236}">
              <a16:creationId xmlns:a16="http://schemas.microsoft.com/office/drawing/2014/main" id="{1A51F0CD-3F75-499F-81C1-02F4A5C01D87}"/>
            </a:ext>
          </a:extLst>
        </xdr:cNvPr>
        <xdr:cNvPicPr>
          <a:picLocks noChangeAspect="1"/>
        </xdr:cNvPicPr>
      </xdr:nvPicPr>
      <xdr:blipFill>
        <a:blip xmlns:r="http://schemas.openxmlformats.org/officeDocument/2006/relationships" r:embed="rId1"/>
        <a:stretch>
          <a:fillRect/>
        </a:stretch>
      </xdr:blipFill>
      <xdr:spPr>
        <a:xfrm>
          <a:off x="1447800" y="6704239"/>
          <a:ext cx="0" cy="0"/>
        </a:xfrm>
        <a:prstGeom prst="rect">
          <a:avLst/>
        </a:prstGeom>
      </xdr:spPr>
    </xdr:pic>
    <xdr:clientData/>
  </xdr:twoCellAnchor>
  <xdr:twoCellAnchor>
    <xdr:from>
      <xdr:col>1</xdr:col>
      <xdr:colOff>163286</xdr:colOff>
      <xdr:row>32</xdr:row>
      <xdr:rowOff>217714</xdr:rowOff>
    </xdr:from>
    <xdr:to>
      <xdr:col>1</xdr:col>
      <xdr:colOff>1887096</xdr:colOff>
      <xdr:row>32</xdr:row>
      <xdr:rowOff>1541524</xdr:rowOff>
    </xdr:to>
    <xdr:pic>
      <xdr:nvPicPr>
        <xdr:cNvPr id="3" name="圖片 23">
          <a:extLst>
            <a:ext uri="{FF2B5EF4-FFF2-40B4-BE49-F238E27FC236}">
              <a16:creationId xmlns:a16="http://schemas.microsoft.com/office/drawing/2014/main" id="{6C874FC9-F294-4232-8471-8486D27C7C09}"/>
            </a:ext>
          </a:extLst>
        </xdr:cNvPr>
        <xdr:cNvPicPr>
          <a:picLocks noChangeAspect="1"/>
        </xdr:cNvPicPr>
      </xdr:nvPicPr>
      <xdr:blipFill>
        <a:blip xmlns:r="http://schemas.openxmlformats.org/officeDocument/2006/relationships" r:embed="rId1"/>
        <a:stretch>
          <a:fillRect/>
        </a:stretch>
      </xdr:blipFill>
      <xdr:spPr>
        <a:xfrm>
          <a:off x="1611086" y="6704239"/>
          <a:ext cx="128566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163286</xdr:colOff>
      <xdr:row>32</xdr:row>
      <xdr:rowOff>217714</xdr:rowOff>
    </xdr:from>
    <xdr:to>
      <xdr:col>1</xdr:col>
      <xdr:colOff>1887096</xdr:colOff>
      <xdr:row>32</xdr:row>
      <xdr:rowOff>1541524</xdr:rowOff>
    </xdr:to>
    <xdr:pic>
      <xdr:nvPicPr>
        <xdr:cNvPr id="2" name="圖片 23">
          <a:extLst>
            <a:ext uri="{FF2B5EF4-FFF2-40B4-BE49-F238E27FC236}">
              <a16:creationId xmlns:a16="http://schemas.microsoft.com/office/drawing/2014/main" id="{190A4AF5-AEC6-4C74-806F-703EFEADDACB}"/>
            </a:ext>
          </a:extLst>
        </xdr:cNvPr>
        <xdr:cNvPicPr>
          <a:picLocks noChangeAspect="1"/>
        </xdr:cNvPicPr>
      </xdr:nvPicPr>
      <xdr:blipFill>
        <a:blip xmlns:r="http://schemas.openxmlformats.org/officeDocument/2006/relationships" r:embed="rId1"/>
        <a:stretch>
          <a:fillRect/>
        </a:stretch>
      </xdr:blipFill>
      <xdr:spPr>
        <a:xfrm>
          <a:off x="1715861" y="6513739"/>
          <a:ext cx="1390435" cy="0"/>
        </a:xfrm>
        <a:prstGeom prst="rect">
          <a:avLst/>
        </a:prstGeom>
      </xdr:spPr>
    </xdr:pic>
    <xdr:clientData/>
  </xdr:twoCellAnchor>
  <xdr:twoCellAnchor>
    <xdr:from>
      <xdr:col>2</xdr:col>
      <xdr:colOff>163286</xdr:colOff>
      <xdr:row>32</xdr:row>
      <xdr:rowOff>217714</xdr:rowOff>
    </xdr:from>
    <xdr:to>
      <xdr:col>2</xdr:col>
      <xdr:colOff>1887096</xdr:colOff>
      <xdr:row>32</xdr:row>
      <xdr:rowOff>1541524</xdr:rowOff>
    </xdr:to>
    <xdr:pic>
      <xdr:nvPicPr>
        <xdr:cNvPr id="3" name="圖片 23">
          <a:extLst>
            <a:ext uri="{FF2B5EF4-FFF2-40B4-BE49-F238E27FC236}">
              <a16:creationId xmlns:a16="http://schemas.microsoft.com/office/drawing/2014/main" id="{77A0863F-5819-4CA6-AD18-3C1FA8E8EC0B}"/>
            </a:ext>
          </a:extLst>
        </xdr:cNvPr>
        <xdr:cNvPicPr>
          <a:picLocks noChangeAspect="1"/>
        </xdr:cNvPicPr>
      </xdr:nvPicPr>
      <xdr:blipFill>
        <a:blip xmlns:r="http://schemas.openxmlformats.org/officeDocument/2006/relationships" r:embed="rId1"/>
        <a:stretch>
          <a:fillRect/>
        </a:stretch>
      </xdr:blipFill>
      <xdr:spPr>
        <a:xfrm>
          <a:off x="3268436" y="6513739"/>
          <a:ext cx="172381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bartoluzzi/Desktop/Order%20Tool%20BETT%20(version%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fffffff/hailiangwjl/&#26434;&#36135;jmf%20&#24320;&#22987;/2018-2019/18HLWG01AWVALVE005%20PO%20221246%20221247%20Import%20Valves%20&#21488;&#28286;&#20063;&#26377;/TO%20JMF%20Quotation%20of%20PVC%20valves%20and%20fitting08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bartoluzzi/AppData/Local/Microsoft/Windows/INetCache/Content.Outlook/QIEC8RKQ/Valve%20Price%20to%20JMF%2020210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fffffff/hailiangwjl/&#26434;&#36135;jmf%20&#24320;&#22987;/&#26368;&#32456;&#21407;&#22987;&#38400;&#38376;&#35746;&#21333;&#25972;&#21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Summary"/>
      <sheetName val="Order Sheet"/>
      <sheetName val="SAP Stock"/>
      <sheetName val="CT Restricted Stock in EM"/>
      <sheetName val="SAP Planning"/>
      <sheetName val="Usage"/>
      <sheetName val="Planning Groups"/>
      <sheetName val="Prod Cross Ref"/>
      <sheetName val="Logistics Areas"/>
      <sheetName val="ACE Forecast"/>
      <sheetName val="ACE XREF"/>
      <sheetName val="Steel PN's"/>
      <sheetName val="HLAC Cross Ref"/>
      <sheetName val="Product Lines"/>
      <sheetName val="WCON QUOTE"/>
      <sheetName val="Siam Quote"/>
    </sheetNames>
    <sheetDataSet>
      <sheetData sheetId="0"/>
      <sheetData sheetId="1">
        <row r="3">
          <cell r="A3" t="str">
            <v>BULK ITEM #</v>
          </cell>
          <cell r="T3" t="str">
            <v>12 MONTH USAGE</v>
          </cell>
        </row>
        <row r="4">
          <cell r="A4">
            <v>35028</v>
          </cell>
          <cell r="T4">
            <v>0</v>
          </cell>
        </row>
        <row r="5">
          <cell r="A5">
            <v>36888</v>
          </cell>
          <cell r="T5">
            <v>0</v>
          </cell>
        </row>
        <row r="6">
          <cell r="A6">
            <v>37105</v>
          </cell>
          <cell r="T6">
            <v>0</v>
          </cell>
        </row>
        <row r="7">
          <cell r="A7">
            <v>37222</v>
          </cell>
          <cell r="T7">
            <v>0</v>
          </cell>
        </row>
        <row r="8">
          <cell r="A8">
            <v>37223</v>
          </cell>
          <cell r="T8">
            <v>0</v>
          </cell>
        </row>
        <row r="9">
          <cell r="A9">
            <v>37506</v>
          </cell>
          <cell r="T9">
            <v>0</v>
          </cell>
        </row>
        <row r="10">
          <cell r="A10">
            <v>37512</v>
          </cell>
          <cell r="T10">
            <v>0</v>
          </cell>
        </row>
        <row r="11">
          <cell r="A11">
            <v>37582</v>
          </cell>
          <cell r="T11">
            <v>0</v>
          </cell>
        </row>
        <row r="12">
          <cell r="A12">
            <v>38205</v>
          </cell>
          <cell r="T12">
            <v>0</v>
          </cell>
        </row>
        <row r="13">
          <cell r="A13">
            <v>38225</v>
          </cell>
          <cell r="T13">
            <v>0</v>
          </cell>
        </row>
        <row r="14">
          <cell r="A14">
            <v>39006</v>
          </cell>
          <cell r="T14">
            <v>0</v>
          </cell>
        </row>
        <row r="15">
          <cell r="A15">
            <v>39028</v>
          </cell>
          <cell r="T15">
            <v>0</v>
          </cell>
        </row>
        <row r="16">
          <cell r="A16">
            <v>39226</v>
          </cell>
          <cell r="T16">
            <v>0</v>
          </cell>
        </row>
        <row r="17">
          <cell r="A17">
            <v>103009699</v>
          </cell>
          <cell r="T17">
            <v>1144</v>
          </cell>
        </row>
        <row r="18">
          <cell r="A18">
            <v>109062199</v>
          </cell>
          <cell r="T18">
            <v>0</v>
          </cell>
        </row>
        <row r="19">
          <cell r="A19">
            <v>109062299</v>
          </cell>
          <cell r="T19">
            <v>0</v>
          </cell>
        </row>
        <row r="20">
          <cell r="A20">
            <v>109062399</v>
          </cell>
          <cell r="T20">
            <v>0</v>
          </cell>
        </row>
        <row r="21">
          <cell r="A21">
            <v>109062499</v>
          </cell>
          <cell r="T21">
            <v>0</v>
          </cell>
        </row>
        <row r="22">
          <cell r="A22">
            <v>109062599</v>
          </cell>
          <cell r="T22">
            <v>0</v>
          </cell>
        </row>
        <row r="23">
          <cell r="A23">
            <v>109075601</v>
          </cell>
          <cell r="T23">
            <v>0</v>
          </cell>
        </row>
        <row r="24">
          <cell r="A24">
            <v>109075701</v>
          </cell>
          <cell r="T24">
            <v>0</v>
          </cell>
        </row>
        <row r="25">
          <cell r="A25">
            <v>109075801</v>
          </cell>
          <cell r="T25">
            <v>0</v>
          </cell>
        </row>
        <row r="26">
          <cell r="A26">
            <v>109075901</v>
          </cell>
          <cell r="T26">
            <v>0</v>
          </cell>
        </row>
        <row r="27">
          <cell r="A27">
            <v>109076001</v>
          </cell>
          <cell r="T27">
            <v>0</v>
          </cell>
        </row>
        <row r="28">
          <cell r="A28">
            <v>209002501</v>
          </cell>
          <cell r="T28">
            <v>0</v>
          </cell>
        </row>
        <row r="29">
          <cell r="A29">
            <v>908260899</v>
          </cell>
          <cell r="T29">
            <v>0</v>
          </cell>
        </row>
        <row r="30">
          <cell r="A30">
            <v>908260999</v>
          </cell>
          <cell r="T30">
            <v>0</v>
          </cell>
        </row>
        <row r="31">
          <cell r="A31">
            <v>908261099</v>
          </cell>
          <cell r="T31">
            <v>0</v>
          </cell>
        </row>
        <row r="32">
          <cell r="A32">
            <v>908261499</v>
          </cell>
          <cell r="T32">
            <v>0</v>
          </cell>
        </row>
        <row r="33">
          <cell r="A33">
            <v>908261599</v>
          </cell>
          <cell r="T33">
            <v>0</v>
          </cell>
        </row>
        <row r="34">
          <cell r="A34">
            <v>908261699</v>
          </cell>
          <cell r="T34">
            <v>0</v>
          </cell>
        </row>
        <row r="35">
          <cell r="A35">
            <v>908261799</v>
          </cell>
          <cell r="T35">
            <v>0</v>
          </cell>
        </row>
        <row r="36">
          <cell r="A36">
            <v>908261899</v>
          </cell>
          <cell r="T36">
            <v>0</v>
          </cell>
        </row>
        <row r="37">
          <cell r="A37">
            <v>908261999</v>
          </cell>
          <cell r="T37">
            <v>0</v>
          </cell>
        </row>
        <row r="38">
          <cell r="A38">
            <v>908262099</v>
          </cell>
          <cell r="T38">
            <v>0</v>
          </cell>
        </row>
        <row r="39">
          <cell r="A39">
            <v>908262199</v>
          </cell>
          <cell r="T39">
            <v>0</v>
          </cell>
        </row>
        <row r="40">
          <cell r="A40">
            <v>908262299</v>
          </cell>
          <cell r="T40">
            <v>0</v>
          </cell>
        </row>
        <row r="41">
          <cell r="A41">
            <v>908262399</v>
          </cell>
          <cell r="T41">
            <v>0</v>
          </cell>
        </row>
        <row r="42">
          <cell r="A42">
            <v>908262599</v>
          </cell>
          <cell r="T42">
            <v>0</v>
          </cell>
        </row>
        <row r="43">
          <cell r="A43">
            <v>908262699</v>
          </cell>
          <cell r="T43">
            <v>0</v>
          </cell>
        </row>
        <row r="44">
          <cell r="A44">
            <v>909066699</v>
          </cell>
          <cell r="T44">
            <v>0</v>
          </cell>
        </row>
        <row r="45">
          <cell r="A45">
            <v>1024008089800</v>
          </cell>
          <cell r="T45">
            <v>0</v>
          </cell>
        </row>
        <row r="46">
          <cell r="A46">
            <v>1065724249800</v>
          </cell>
          <cell r="T46">
            <v>0</v>
          </cell>
        </row>
        <row r="47">
          <cell r="A47">
            <v>1065732329800</v>
          </cell>
          <cell r="T47">
            <v>0</v>
          </cell>
        </row>
        <row r="48">
          <cell r="A48">
            <v>1066124249800</v>
          </cell>
          <cell r="T48">
            <v>0</v>
          </cell>
        </row>
        <row r="49">
          <cell r="A49">
            <v>1220298989900</v>
          </cell>
          <cell r="T49">
            <v>0</v>
          </cell>
        </row>
        <row r="50">
          <cell r="A50">
            <v>1220298999900</v>
          </cell>
          <cell r="T50">
            <v>0</v>
          </cell>
        </row>
        <row r="51">
          <cell r="A51">
            <v>1220299999900</v>
          </cell>
          <cell r="T51">
            <v>0</v>
          </cell>
        </row>
        <row r="52">
          <cell r="A52">
            <v>1510504029800</v>
          </cell>
          <cell r="T52">
            <v>0</v>
          </cell>
        </row>
        <row r="53">
          <cell r="A53">
            <v>1511406089800</v>
          </cell>
          <cell r="T53">
            <v>0</v>
          </cell>
        </row>
        <row r="54">
          <cell r="A54">
            <v>1514006029800</v>
          </cell>
          <cell r="T54">
            <v>0</v>
          </cell>
        </row>
        <row r="55">
          <cell r="A55">
            <v>1524216089800</v>
          </cell>
          <cell r="T55">
            <v>1</v>
          </cell>
        </row>
        <row r="56">
          <cell r="A56">
            <v>1526708089800</v>
          </cell>
          <cell r="T56">
            <v>199</v>
          </cell>
        </row>
        <row r="57">
          <cell r="A57">
            <v>1611924249800</v>
          </cell>
          <cell r="T57">
            <v>0</v>
          </cell>
        </row>
        <row r="58">
          <cell r="A58">
            <v>1701998989800</v>
          </cell>
          <cell r="T58">
            <v>0</v>
          </cell>
        </row>
        <row r="59">
          <cell r="A59">
            <v>1702198989800</v>
          </cell>
          <cell r="T59">
            <v>0</v>
          </cell>
        </row>
        <row r="60">
          <cell r="A60">
            <v>1796298989800</v>
          </cell>
          <cell r="T60">
            <v>0</v>
          </cell>
        </row>
        <row r="61">
          <cell r="A61">
            <v>1796898989800</v>
          </cell>
          <cell r="T61">
            <v>0</v>
          </cell>
        </row>
        <row r="62">
          <cell r="A62">
            <v>2010120209800</v>
          </cell>
          <cell r="T62">
            <v>2</v>
          </cell>
        </row>
        <row r="63">
          <cell r="A63">
            <v>2010524249800</v>
          </cell>
          <cell r="T63">
            <v>0</v>
          </cell>
        </row>
        <row r="64">
          <cell r="A64">
            <v>2010924249800</v>
          </cell>
          <cell r="T64">
            <v>0</v>
          </cell>
        </row>
        <row r="65">
          <cell r="A65">
            <v>2010932249800</v>
          </cell>
          <cell r="T65">
            <v>0</v>
          </cell>
        </row>
        <row r="66">
          <cell r="A66">
            <v>2011024389800</v>
          </cell>
          <cell r="T66">
            <v>0</v>
          </cell>
        </row>
        <row r="67">
          <cell r="A67">
            <v>2011038429800</v>
          </cell>
          <cell r="T67">
            <v>0</v>
          </cell>
        </row>
        <row r="68">
          <cell r="A68">
            <v>2011424249800</v>
          </cell>
          <cell r="T68">
            <v>0</v>
          </cell>
        </row>
        <row r="69">
          <cell r="A69">
            <v>2011524249800</v>
          </cell>
          <cell r="T69">
            <v>0</v>
          </cell>
        </row>
        <row r="70">
          <cell r="A70">
            <v>2011532329800</v>
          </cell>
          <cell r="T70">
            <v>0</v>
          </cell>
        </row>
        <row r="71">
          <cell r="A71">
            <v>2011924209800</v>
          </cell>
          <cell r="T71">
            <v>0</v>
          </cell>
        </row>
        <row r="72">
          <cell r="A72">
            <v>2013932329800</v>
          </cell>
          <cell r="T72">
            <v>0</v>
          </cell>
        </row>
        <row r="73">
          <cell r="A73">
            <v>2014032249800</v>
          </cell>
          <cell r="T73">
            <v>0</v>
          </cell>
        </row>
        <row r="74">
          <cell r="A74">
            <v>2014038329800</v>
          </cell>
          <cell r="T74">
            <v>0</v>
          </cell>
        </row>
        <row r="75">
          <cell r="A75">
            <v>2014042389800</v>
          </cell>
          <cell r="T75">
            <v>0</v>
          </cell>
        </row>
        <row r="76">
          <cell r="A76">
            <v>2016238389800</v>
          </cell>
          <cell r="T76">
            <v>0</v>
          </cell>
        </row>
        <row r="77">
          <cell r="A77">
            <v>2016542329800</v>
          </cell>
          <cell r="T77">
            <v>0</v>
          </cell>
        </row>
        <row r="78">
          <cell r="A78">
            <v>2018024249800</v>
          </cell>
          <cell r="T78">
            <v>0</v>
          </cell>
        </row>
        <row r="79">
          <cell r="A79">
            <v>2023520209800</v>
          </cell>
          <cell r="T79">
            <v>0</v>
          </cell>
        </row>
        <row r="80">
          <cell r="A80">
            <v>2025524249800</v>
          </cell>
          <cell r="T80">
            <v>0</v>
          </cell>
        </row>
        <row r="81">
          <cell r="A81">
            <v>2029024249800</v>
          </cell>
          <cell r="T81">
            <v>0</v>
          </cell>
        </row>
        <row r="82">
          <cell r="A82">
            <v>2031532329800</v>
          </cell>
          <cell r="T82">
            <v>0</v>
          </cell>
        </row>
        <row r="83">
          <cell r="A83">
            <v>2041042389800</v>
          </cell>
          <cell r="T83">
            <v>0</v>
          </cell>
        </row>
        <row r="84">
          <cell r="A84">
            <v>2046032203200</v>
          </cell>
          <cell r="T84">
            <v>0</v>
          </cell>
        </row>
        <row r="85">
          <cell r="A85">
            <v>2046038383800</v>
          </cell>
          <cell r="T85">
            <v>0</v>
          </cell>
        </row>
        <row r="86">
          <cell r="A86">
            <v>2046042422400</v>
          </cell>
          <cell r="T86">
            <v>0</v>
          </cell>
        </row>
        <row r="87">
          <cell r="A87">
            <v>2048032322400</v>
          </cell>
          <cell r="T87">
            <v>0</v>
          </cell>
        </row>
        <row r="88">
          <cell r="A88">
            <v>2048038383800</v>
          </cell>
          <cell r="T88">
            <v>25</v>
          </cell>
        </row>
        <row r="89">
          <cell r="A89">
            <v>2052038383800</v>
          </cell>
          <cell r="T89">
            <v>0</v>
          </cell>
        </row>
        <row r="90">
          <cell r="A90">
            <v>2052224242400</v>
          </cell>
          <cell r="T90">
            <v>3</v>
          </cell>
        </row>
        <row r="91">
          <cell r="A91">
            <v>2055624249800</v>
          </cell>
          <cell r="T91">
            <v>0</v>
          </cell>
        </row>
        <row r="92">
          <cell r="A92">
            <v>2084032243200</v>
          </cell>
          <cell r="T92">
            <v>2</v>
          </cell>
        </row>
        <row r="93">
          <cell r="A93">
            <v>2511520209802</v>
          </cell>
          <cell r="T93">
            <v>0</v>
          </cell>
        </row>
        <row r="94">
          <cell r="A94">
            <v>2546024122402</v>
          </cell>
          <cell r="T94">
            <v>0</v>
          </cell>
        </row>
        <row r="95">
          <cell r="A95">
            <v>2565708089800</v>
          </cell>
          <cell r="T95">
            <v>0</v>
          </cell>
        </row>
        <row r="96">
          <cell r="A96">
            <v>2565712129800</v>
          </cell>
          <cell r="T96">
            <v>0</v>
          </cell>
        </row>
        <row r="97">
          <cell r="A97">
            <v>2565716169800</v>
          </cell>
          <cell r="T97">
            <v>0</v>
          </cell>
        </row>
        <row r="98">
          <cell r="A98">
            <v>2565720209800</v>
          </cell>
          <cell r="T98">
            <v>0</v>
          </cell>
        </row>
        <row r="99">
          <cell r="A99">
            <v>2565724249800</v>
          </cell>
          <cell r="T99">
            <v>0</v>
          </cell>
        </row>
        <row r="100">
          <cell r="A100">
            <v>2810108089802</v>
          </cell>
          <cell r="T100">
            <v>0</v>
          </cell>
        </row>
        <row r="101">
          <cell r="A101">
            <v>2810112129802</v>
          </cell>
          <cell r="T101">
            <v>0</v>
          </cell>
        </row>
        <row r="102">
          <cell r="A102">
            <v>2814012089802</v>
          </cell>
          <cell r="T102">
            <v>0</v>
          </cell>
        </row>
        <row r="103">
          <cell r="A103">
            <v>2814016089802</v>
          </cell>
          <cell r="T103">
            <v>0</v>
          </cell>
        </row>
        <row r="104">
          <cell r="A104">
            <v>2814016129802</v>
          </cell>
          <cell r="T104">
            <v>0</v>
          </cell>
        </row>
        <row r="105">
          <cell r="A105">
            <v>2814020129802</v>
          </cell>
          <cell r="T105">
            <v>0</v>
          </cell>
        </row>
        <row r="106">
          <cell r="A106">
            <v>2814032209802</v>
          </cell>
          <cell r="T106">
            <v>0</v>
          </cell>
        </row>
        <row r="107">
          <cell r="A107">
            <v>2815408989802</v>
          </cell>
          <cell r="T107">
            <v>0</v>
          </cell>
        </row>
        <row r="108">
          <cell r="A108">
            <v>2815412989802</v>
          </cell>
          <cell r="T108">
            <v>0</v>
          </cell>
        </row>
        <row r="109">
          <cell r="A109">
            <v>2815420989802</v>
          </cell>
          <cell r="T109">
            <v>0</v>
          </cell>
        </row>
        <row r="110">
          <cell r="A110">
            <v>2816508089802</v>
          </cell>
          <cell r="T110">
            <v>0</v>
          </cell>
        </row>
        <row r="111">
          <cell r="A111">
            <v>2816512089802</v>
          </cell>
          <cell r="T111">
            <v>0</v>
          </cell>
        </row>
        <row r="112">
          <cell r="A112">
            <v>2816512129802</v>
          </cell>
          <cell r="T112">
            <v>0</v>
          </cell>
        </row>
        <row r="113">
          <cell r="A113">
            <v>2816520209802</v>
          </cell>
          <cell r="T113">
            <v>0</v>
          </cell>
        </row>
        <row r="114">
          <cell r="A114">
            <v>2819608089802</v>
          </cell>
          <cell r="T114">
            <v>0</v>
          </cell>
        </row>
        <row r="115">
          <cell r="A115">
            <v>2820108089802</v>
          </cell>
          <cell r="T115">
            <v>0</v>
          </cell>
        </row>
        <row r="116">
          <cell r="A116">
            <v>2820112129802</v>
          </cell>
          <cell r="T116">
            <v>0</v>
          </cell>
        </row>
        <row r="117">
          <cell r="A117">
            <v>2823508089802</v>
          </cell>
          <cell r="T117">
            <v>0</v>
          </cell>
        </row>
        <row r="118">
          <cell r="A118">
            <v>2823512129802</v>
          </cell>
          <cell r="T118">
            <v>0</v>
          </cell>
        </row>
        <row r="119">
          <cell r="A119">
            <v>2823516169802</v>
          </cell>
          <cell r="T119">
            <v>0</v>
          </cell>
        </row>
        <row r="120">
          <cell r="A120">
            <v>2824008089802</v>
          </cell>
          <cell r="T120">
            <v>0</v>
          </cell>
        </row>
        <row r="121">
          <cell r="A121">
            <v>2825408089802</v>
          </cell>
          <cell r="T121">
            <v>0</v>
          </cell>
        </row>
        <row r="122">
          <cell r="A122">
            <v>2825412129802</v>
          </cell>
          <cell r="T122">
            <v>0</v>
          </cell>
        </row>
        <row r="123">
          <cell r="A123">
            <v>2827408089802</v>
          </cell>
          <cell r="T123">
            <v>0</v>
          </cell>
        </row>
        <row r="124">
          <cell r="A124">
            <v>2829008089802</v>
          </cell>
          <cell r="T124">
            <v>0</v>
          </cell>
        </row>
        <row r="125">
          <cell r="A125">
            <v>2829012129802</v>
          </cell>
          <cell r="T125">
            <v>0</v>
          </cell>
        </row>
        <row r="126">
          <cell r="A126">
            <v>2829508089802</v>
          </cell>
          <cell r="T126">
            <v>0</v>
          </cell>
        </row>
        <row r="127">
          <cell r="A127">
            <v>2830412129802</v>
          </cell>
          <cell r="T127">
            <v>0</v>
          </cell>
        </row>
        <row r="128">
          <cell r="A128">
            <v>2846008080802</v>
          </cell>
          <cell r="T128">
            <v>0</v>
          </cell>
        </row>
        <row r="129">
          <cell r="A129">
            <v>2846012081202</v>
          </cell>
          <cell r="T129">
            <v>0</v>
          </cell>
        </row>
        <row r="130">
          <cell r="A130">
            <v>2846012120802</v>
          </cell>
          <cell r="T130">
            <v>0</v>
          </cell>
        </row>
        <row r="131">
          <cell r="A131">
            <v>2846012121202</v>
          </cell>
          <cell r="T131">
            <v>0</v>
          </cell>
        </row>
        <row r="132">
          <cell r="A132">
            <v>2846016160802</v>
          </cell>
          <cell r="T132">
            <v>0</v>
          </cell>
        </row>
        <row r="133">
          <cell r="A133">
            <v>2846016161202</v>
          </cell>
          <cell r="T133">
            <v>0</v>
          </cell>
        </row>
        <row r="134">
          <cell r="A134">
            <v>2846016161602</v>
          </cell>
          <cell r="T134">
            <v>0</v>
          </cell>
        </row>
        <row r="135">
          <cell r="A135">
            <v>2846020200802</v>
          </cell>
          <cell r="T135">
            <v>0</v>
          </cell>
        </row>
        <row r="136">
          <cell r="A136">
            <v>2846020202002</v>
          </cell>
          <cell r="T136">
            <v>0</v>
          </cell>
        </row>
        <row r="137">
          <cell r="A137">
            <v>2880008989802</v>
          </cell>
          <cell r="T137">
            <v>0</v>
          </cell>
        </row>
        <row r="138">
          <cell r="A138">
            <v>2886708129802</v>
          </cell>
          <cell r="T138">
            <v>0</v>
          </cell>
        </row>
        <row r="139">
          <cell r="A139">
            <v>2894708989802</v>
          </cell>
          <cell r="T139">
            <v>0</v>
          </cell>
        </row>
        <row r="140">
          <cell r="A140">
            <v>2894712989802</v>
          </cell>
          <cell r="T140">
            <v>0</v>
          </cell>
        </row>
        <row r="141">
          <cell r="A141">
            <v>2895008989802</v>
          </cell>
          <cell r="T141">
            <v>0</v>
          </cell>
        </row>
        <row r="142">
          <cell r="A142">
            <v>2898610069802</v>
          </cell>
          <cell r="T142">
            <v>0</v>
          </cell>
        </row>
        <row r="143">
          <cell r="A143">
            <v>2898710069802</v>
          </cell>
          <cell r="T143">
            <v>0</v>
          </cell>
        </row>
        <row r="144">
          <cell r="A144">
            <v>2899008129802</v>
          </cell>
          <cell r="T144">
            <v>0</v>
          </cell>
        </row>
        <row r="145">
          <cell r="A145">
            <v>3110120209800</v>
          </cell>
          <cell r="T145">
            <v>0</v>
          </cell>
        </row>
        <row r="146">
          <cell r="A146">
            <v>3110520209800</v>
          </cell>
          <cell r="T146">
            <v>0</v>
          </cell>
        </row>
        <row r="147">
          <cell r="A147">
            <v>3210116169800</v>
          </cell>
          <cell r="T147">
            <v>0</v>
          </cell>
        </row>
        <row r="148">
          <cell r="A148">
            <v>3746024162400</v>
          </cell>
          <cell r="T148">
            <v>0</v>
          </cell>
        </row>
        <row r="149">
          <cell r="A149">
            <v>4215424989800</v>
          </cell>
          <cell r="T149">
            <v>0</v>
          </cell>
        </row>
        <row r="150">
          <cell r="A150">
            <v>4215432989800</v>
          </cell>
          <cell r="T150">
            <v>0</v>
          </cell>
        </row>
        <row r="151">
          <cell r="A151">
            <v>4216524209800</v>
          </cell>
          <cell r="T151">
            <v>0</v>
          </cell>
        </row>
        <row r="152">
          <cell r="A152">
            <v>4216532249800</v>
          </cell>
          <cell r="T152">
            <v>0</v>
          </cell>
        </row>
        <row r="153">
          <cell r="A153">
            <v>4216542479800</v>
          </cell>
          <cell r="T153">
            <v>0</v>
          </cell>
        </row>
        <row r="154">
          <cell r="A154">
            <v>4870712126500</v>
          </cell>
          <cell r="T154">
            <v>0</v>
          </cell>
        </row>
        <row r="155">
          <cell r="A155">
            <v>4990103307204</v>
          </cell>
          <cell r="T155">
            <v>0</v>
          </cell>
        </row>
        <row r="156">
          <cell r="A156">
            <v>4990104307100</v>
          </cell>
          <cell r="T156">
            <v>0</v>
          </cell>
        </row>
        <row r="157">
          <cell r="A157">
            <v>5110110049800</v>
          </cell>
          <cell r="T157">
            <v>0</v>
          </cell>
        </row>
        <row r="158">
          <cell r="A158">
            <v>5123906069800</v>
          </cell>
          <cell r="T158">
            <v>0</v>
          </cell>
        </row>
        <row r="159">
          <cell r="A159">
            <v>5125712129800</v>
          </cell>
          <cell r="T159">
            <v>0</v>
          </cell>
        </row>
        <row r="160">
          <cell r="A160">
            <v>5129606049800</v>
          </cell>
          <cell r="T160">
            <v>0</v>
          </cell>
        </row>
        <row r="161">
          <cell r="A161">
            <v>5146006061000</v>
          </cell>
          <cell r="T161">
            <v>0</v>
          </cell>
        </row>
        <row r="162">
          <cell r="A162">
            <v>5146010061000</v>
          </cell>
          <cell r="T162">
            <v>50</v>
          </cell>
        </row>
        <row r="163">
          <cell r="A163">
            <v>5149805050400</v>
          </cell>
          <cell r="T163">
            <v>0</v>
          </cell>
        </row>
        <row r="164">
          <cell r="A164">
            <v>5310106069800</v>
          </cell>
          <cell r="T164">
            <v>0</v>
          </cell>
        </row>
        <row r="165">
          <cell r="A165">
            <v>5488504049800</v>
          </cell>
          <cell r="T165">
            <v>0</v>
          </cell>
        </row>
        <row r="166">
          <cell r="A166">
            <v>5488506069800</v>
          </cell>
          <cell r="T166">
            <v>117</v>
          </cell>
        </row>
        <row r="167">
          <cell r="A167">
            <v>5488706049800</v>
          </cell>
          <cell r="T167">
            <v>37</v>
          </cell>
        </row>
        <row r="168">
          <cell r="A168">
            <v>6016512049800</v>
          </cell>
          <cell r="T168">
            <v>0</v>
          </cell>
        </row>
        <row r="169">
          <cell r="A169">
            <v>6360920769800</v>
          </cell>
          <cell r="T169">
            <v>0</v>
          </cell>
        </row>
        <row r="170">
          <cell r="A170">
            <v>6360924769800</v>
          </cell>
          <cell r="T170">
            <v>0</v>
          </cell>
        </row>
        <row r="171">
          <cell r="A171">
            <v>6360932769800</v>
          </cell>
          <cell r="T171">
            <v>0</v>
          </cell>
        </row>
        <row r="172">
          <cell r="A172">
            <v>6360938799800</v>
          </cell>
          <cell r="T172">
            <v>100</v>
          </cell>
        </row>
        <row r="173">
          <cell r="A173">
            <v>6362503619800</v>
          </cell>
          <cell r="T173">
            <v>0</v>
          </cell>
        </row>
        <row r="174">
          <cell r="A174">
            <v>6363204759800</v>
          </cell>
          <cell r="T174">
            <v>5</v>
          </cell>
        </row>
        <row r="175">
          <cell r="A175">
            <v>6363204799800</v>
          </cell>
          <cell r="T175">
            <v>10</v>
          </cell>
        </row>
        <row r="176">
          <cell r="A176">
            <v>6363206759800</v>
          </cell>
          <cell r="T176">
            <v>0</v>
          </cell>
        </row>
        <row r="177">
          <cell r="A177">
            <v>6363206799800</v>
          </cell>
          <cell r="T177">
            <v>0</v>
          </cell>
        </row>
        <row r="178">
          <cell r="A178">
            <v>6363208799800</v>
          </cell>
          <cell r="T178">
            <v>197</v>
          </cell>
        </row>
        <row r="179">
          <cell r="A179">
            <v>6818724569802</v>
          </cell>
          <cell r="T179">
            <v>0</v>
          </cell>
        </row>
        <row r="180">
          <cell r="A180">
            <v>6918708639800</v>
          </cell>
          <cell r="T180">
            <v>0</v>
          </cell>
        </row>
        <row r="181">
          <cell r="A181">
            <v>6918720199800</v>
          </cell>
          <cell r="T181">
            <v>0</v>
          </cell>
        </row>
        <row r="182">
          <cell r="A182">
            <v>6918736479802</v>
          </cell>
          <cell r="T182" t="str">
            <v/>
          </cell>
        </row>
        <row r="183">
          <cell r="A183">
            <v>7987608089802</v>
          </cell>
          <cell r="T183">
            <v>0</v>
          </cell>
        </row>
        <row r="184">
          <cell r="A184">
            <v>8073216169802</v>
          </cell>
          <cell r="T184">
            <v>0</v>
          </cell>
        </row>
        <row r="185">
          <cell r="A185">
            <v>8089108089802</v>
          </cell>
          <cell r="T185">
            <v>1</v>
          </cell>
        </row>
        <row r="186">
          <cell r="A186">
            <v>8089112129802</v>
          </cell>
          <cell r="T186">
            <v>0</v>
          </cell>
        </row>
        <row r="187">
          <cell r="A187">
            <v>8089308089802</v>
          </cell>
          <cell r="T187">
            <v>0</v>
          </cell>
        </row>
        <row r="188">
          <cell r="A188">
            <v>8089508089802</v>
          </cell>
          <cell r="T188">
            <v>15</v>
          </cell>
        </row>
        <row r="189">
          <cell r="A189">
            <v>8089512129802</v>
          </cell>
          <cell r="T189">
            <v>91</v>
          </cell>
        </row>
        <row r="190">
          <cell r="A190">
            <v>8386712129802</v>
          </cell>
          <cell r="T190">
            <v>0</v>
          </cell>
        </row>
        <row r="191">
          <cell r="A191">
            <v>8450608069802</v>
          </cell>
          <cell r="T191">
            <v>100</v>
          </cell>
        </row>
        <row r="192">
          <cell r="A192">
            <v>8615210109800</v>
          </cell>
          <cell r="T192">
            <v>0</v>
          </cell>
        </row>
        <row r="193">
          <cell r="A193">
            <v>8615404989800</v>
          </cell>
          <cell r="T193">
            <v>0</v>
          </cell>
        </row>
        <row r="194">
          <cell r="A194">
            <v>8639614989800</v>
          </cell>
          <cell r="T194">
            <v>54</v>
          </cell>
        </row>
        <row r="195">
          <cell r="A195">
            <v>9270708086800</v>
          </cell>
          <cell r="T195">
            <v>0</v>
          </cell>
        </row>
        <row r="196">
          <cell r="A196">
            <v>9271206066500</v>
          </cell>
          <cell r="T196">
            <v>0</v>
          </cell>
        </row>
        <row r="197">
          <cell r="A197">
            <v>9370908087200</v>
          </cell>
          <cell r="T197">
            <v>0</v>
          </cell>
        </row>
        <row r="198">
          <cell r="A198">
            <v>9371208086800</v>
          </cell>
          <cell r="T198">
            <v>0</v>
          </cell>
        </row>
        <row r="199">
          <cell r="A199" t="str">
            <v>BARCODELABEL</v>
          </cell>
          <cell r="T199">
            <v>0</v>
          </cell>
        </row>
        <row r="200">
          <cell r="A200" t="str">
            <v>BARCODELABELLARGE</v>
          </cell>
          <cell r="T200">
            <v>0</v>
          </cell>
        </row>
        <row r="201">
          <cell r="A201" t="str">
            <v>DL04120625R</v>
          </cell>
          <cell r="T201" t="str">
            <v/>
          </cell>
        </row>
        <row r="202">
          <cell r="A202" t="str">
            <v>LF1025508069800</v>
          </cell>
          <cell r="T202">
            <v>0</v>
          </cell>
        </row>
        <row r="203">
          <cell r="A203" t="str">
            <v>LF1034212989800</v>
          </cell>
          <cell r="T203">
            <v>0</v>
          </cell>
        </row>
        <row r="204">
          <cell r="A204" t="str">
            <v>LF1041812369800</v>
          </cell>
          <cell r="T204">
            <v>0</v>
          </cell>
        </row>
        <row r="205">
          <cell r="A205" t="str">
            <v>LF5219210089800</v>
          </cell>
          <cell r="T205">
            <v>0</v>
          </cell>
        </row>
        <row r="206">
          <cell r="A206" t="str">
            <v>LF7793808124202</v>
          </cell>
          <cell r="T206">
            <v>0</v>
          </cell>
        </row>
        <row r="207">
          <cell r="A207" t="str">
            <v>LF7793808124702</v>
          </cell>
          <cell r="T207">
            <v>0</v>
          </cell>
        </row>
        <row r="208">
          <cell r="A208" t="str">
            <v>LF7793808126202</v>
          </cell>
          <cell r="T208">
            <v>0</v>
          </cell>
        </row>
        <row r="209">
          <cell r="A209" t="str">
            <v>LF8489836369802</v>
          </cell>
          <cell r="T209">
            <v>0</v>
          </cell>
        </row>
        <row r="210">
          <cell r="A210" t="str">
            <v>LF8489838389802</v>
          </cell>
          <cell r="T210">
            <v>0</v>
          </cell>
        </row>
        <row r="211">
          <cell r="A211" t="str">
            <v>LF9050512126186</v>
          </cell>
          <cell r="T211" t="str">
            <v/>
          </cell>
        </row>
        <row r="212">
          <cell r="A212" t="str">
            <v>P0109912129802</v>
          </cell>
          <cell r="T212">
            <v>0</v>
          </cell>
        </row>
        <row r="213">
          <cell r="A213" t="str">
            <v>P0110108089802</v>
          </cell>
          <cell r="T213">
            <v>0</v>
          </cell>
        </row>
        <row r="214">
          <cell r="A214" t="str">
            <v>P0110112169802</v>
          </cell>
          <cell r="T214">
            <v>0</v>
          </cell>
        </row>
        <row r="215">
          <cell r="A215" t="str">
            <v>P0110116129802</v>
          </cell>
          <cell r="T215">
            <v>0</v>
          </cell>
        </row>
        <row r="216">
          <cell r="A216" t="str">
            <v>P0110116169802</v>
          </cell>
          <cell r="T216">
            <v>0</v>
          </cell>
        </row>
        <row r="217">
          <cell r="A217" t="str">
            <v>P0110132249802</v>
          </cell>
          <cell r="T217">
            <v>0</v>
          </cell>
        </row>
        <row r="218">
          <cell r="A218" t="str">
            <v>P0110132329802</v>
          </cell>
          <cell r="T218">
            <v>0</v>
          </cell>
        </row>
        <row r="219">
          <cell r="A219" t="str">
            <v>P0110138389802</v>
          </cell>
          <cell r="T219">
            <v>0</v>
          </cell>
        </row>
        <row r="220">
          <cell r="A220" t="str">
            <v>P0110512089802</v>
          </cell>
          <cell r="T220">
            <v>0</v>
          </cell>
        </row>
        <row r="221">
          <cell r="A221" t="str">
            <v>P0110516169802</v>
          </cell>
          <cell r="T221">
            <v>0</v>
          </cell>
        </row>
        <row r="222">
          <cell r="A222" t="str">
            <v>P0114012089802</v>
          </cell>
          <cell r="T222">
            <v>0</v>
          </cell>
        </row>
        <row r="223">
          <cell r="A223" t="str">
            <v>P0114016129802</v>
          </cell>
          <cell r="T223">
            <v>0</v>
          </cell>
        </row>
        <row r="224">
          <cell r="A224" t="str">
            <v>P0114020129802</v>
          </cell>
          <cell r="T224">
            <v>0</v>
          </cell>
        </row>
        <row r="225">
          <cell r="A225" t="str">
            <v>P0114024129802</v>
          </cell>
          <cell r="T225">
            <v>0</v>
          </cell>
        </row>
        <row r="226">
          <cell r="A226" t="str">
            <v>P0114024209802</v>
          </cell>
          <cell r="T226">
            <v>0</v>
          </cell>
        </row>
        <row r="227">
          <cell r="A227" t="str">
            <v>P0114036329802</v>
          </cell>
          <cell r="T227">
            <v>0</v>
          </cell>
        </row>
        <row r="228">
          <cell r="A228" t="str">
            <v>P0114042369802</v>
          </cell>
          <cell r="T228">
            <v>0</v>
          </cell>
        </row>
        <row r="229">
          <cell r="A229" t="str">
            <v>P0114208029802</v>
          </cell>
          <cell r="T229">
            <v>0</v>
          </cell>
        </row>
        <row r="230">
          <cell r="A230" t="str">
            <v>P0114212089802</v>
          </cell>
          <cell r="T230">
            <v>0</v>
          </cell>
        </row>
        <row r="231">
          <cell r="A231" t="str">
            <v>P0114216129802</v>
          </cell>
          <cell r="T231">
            <v>0</v>
          </cell>
        </row>
        <row r="232">
          <cell r="A232" t="str">
            <v>P0114220089802</v>
          </cell>
          <cell r="T232">
            <v>0</v>
          </cell>
        </row>
        <row r="233">
          <cell r="A233" t="str">
            <v>P0114224209802</v>
          </cell>
          <cell r="T233">
            <v>0</v>
          </cell>
        </row>
        <row r="234">
          <cell r="A234" t="str">
            <v>P0114238169802</v>
          </cell>
          <cell r="T234">
            <v>0</v>
          </cell>
        </row>
        <row r="235">
          <cell r="A235" t="str">
            <v>P0114416129802</v>
          </cell>
          <cell r="T235">
            <v>0</v>
          </cell>
        </row>
        <row r="236">
          <cell r="A236" t="str">
            <v>P0114424209802</v>
          </cell>
          <cell r="T236">
            <v>0</v>
          </cell>
        </row>
        <row r="237">
          <cell r="A237" t="str">
            <v>P0115408989802</v>
          </cell>
          <cell r="T237">
            <v>0</v>
          </cell>
        </row>
        <row r="238">
          <cell r="A238" t="str">
            <v>P0115412989802</v>
          </cell>
          <cell r="T238">
            <v>0</v>
          </cell>
        </row>
        <row r="239">
          <cell r="A239" t="str">
            <v>P0115416989802</v>
          </cell>
          <cell r="T239">
            <v>0</v>
          </cell>
        </row>
        <row r="240">
          <cell r="A240" t="str">
            <v>P0115420989802</v>
          </cell>
          <cell r="T240">
            <v>0</v>
          </cell>
        </row>
        <row r="241">
          <cell r="A241" t="str">
            <v>P0116508089802</v>
          </cell>
          <cell r="T241">
            <v>0</v>
          </cell>
        </row>
        <row r="242">
          <cell r="A242" t="str">
            <v>P0116536369802</v>
          </cell>
          <cell r="T242">
            <v>0</v>
          </cell>
        </row>
        <row r="243">
          <cell r="A243" t="str">
            <v>P0119512121202</v>
          </cell>
          <cell r="T243">
            <v>0</v>
          </cell>
        </row>
        <row r="244">
          <cell r="A244" t="str">
            <v>P0119516161602</v>
          </cell>
          <cell r="T244">
            <v>0</v>
          </cell>
        </row>
        <row r="245">
          <cell r="A245" t="str">
            <v>P0119524242402</v>
          </cell>
          <cell r="T245">
            <v>0</v>
          </cell>
        </row>
        <row r="246">
          <cell r="A246" t="str">
            <v>P0119532323202</v>
          </cell>
          <cell r="T246">
            <v>0</v>
          </cell>
        </row>
        <row r="247">
          <cell r="A247" t="str">
            <v>P0120308089802</v>
          </cell>
          <cell r="T247">
            <v>0</v>
          </cell>
        </row>
        <row r="248">
          <cell r="A248" t="str">
            <v>P0120312129802</v>
          </cell>
          <cell r="T248">
            <v>0</v>
          </cell>
        </row>
        <row r="249">
          <cell r="A249" t="str">
            <v>P0120412989802</v>
          </cell>
          <cell r="T249">
            <v>0</v>
          </cell>
        </row>
        <row r="250">
          <cell r="A250" t="str">
            <v>P0120416989802</v>
          </cell>
          <cell r="T250">
            <v>0</v>
          </cell>
        </row>
        <row r="251">
          <cell r="A251" t="str">
            <v>P0120420989802</v>
          </cell>
          <cell r="T251">
            <v>0</v>
          </cell>
        </row>
        <row r="252">
          <cell r="A252" t="str">
            <v>P0120508989802</v>
          </cell>
          <cell r="T252">
            <v>0</v>
          </cell>
        </row>
        <row r="253">
          <cell r="A253" t="str">
            <v>P0120524989802</v>
          </cell>
          <cell r="T253">
            <v>0</v>
          </cell>
        </row>
        <row r="254">
          <cell r="A254" t="str">
            <v>P0122120209802</v>
          </cell>
          <cell r="T254">
            <v>0</v>
          </cell>
        </row>
        <row r="255">
          <cell r="A255" t="str">
            <v>P0123508089802</v>
          </cell>
          <cell r="T255">
            <v>0</v>
          </cell>
        </row>
        <row r="256">
          <cell r="A256" t="str">
            <v>P0123516169802</v>
          </cell>
          <cell r="T256">
            <v>0</v>
          </cell>
        </row>
        <row r="257">
          <cell r="A257" t="str">
            <v>P0123520209802</v>
          </cell>
          <cell r="T257">
            <v>0</v>
          </cell>
        </row>
        <row r="258">
          <cell r="A258" t="str">
            <v>P0123532329802</v>
          </cell>
          <cell r="T258">
            <v>0</v>
          </cell>
        </row>
        <row r="259">
          <cell r="A259" t="str">
            <v>P0123536369802</v>
          </cell>
          <cell r="T259">
            <v>0</v>
          </cell>
        </row>
        <row r="260">
          <cell r="A260" t="str">
            <v>P0123538389802</v>
          </cell>
          <cell r="T260">
            <v>0</v>
          </cell>
        </row>
        <row r="261">
          <cell r="A261" t="str">
            <v>P0123812129802</v>
          </cell>
          <cell r="T261">
            <v>0</v>
          </cell>
        </row>
        <row r="262">
          <cell r="A262" t="str">
            <v>P0123816169802</v>
          </cell>
          <cell r="T262">
            <v>0</v>
          </cell>
        </row>
        <row r="263">
          <cell r="A263" t="str">
            <v>P0123820209802</v>
          </cell>
          <cell r="T263">
            <v>0</v>
          </cell>
        </row>
        <row r="264">
          <cell r="A264" t="str">
            <v>P0123832329802</v>
          </cell>
          <cell r="T264">
            <v>0</v>
          </cell>
        </row>
        <row r="265">
          <cell r="A265" t="str">
            <v>P0125408089802</v>
          </cell>
          <cell r="T265">
            <v>0</v>
          </cell>
        </row>
        <row r="266">
          <cell r="A266" t="str">
            <v>P0125412129802</v>
          </cell>
          <cell r="T266">
            <v>0</v>
          </cell>
        </row>
        <row r="267">
          <cell r="A267" t="str">
            <v>P0125708089802</v>
          </cell>
          <cell r="T267">
            <v>0</v>
          </cell>
        </row>
        <row r="268">
          <cell r="A268" t="str">
            <v>P0125716169802</v>
          </cell>
          <cell r="T268">
            <v>0</v>
          </cell>
        </row>
        <row r="269">
          <cell r="A269" t="str">
            <v>P0125720209802</v>
          </cell>
          <cell r="T269">
            <v>0</v>
          </cell>
        </row>
        <row r="270">
          <cell r="A270" t="str">
            <v>P0125724249802</v>
          </cell>
          <cell r="T270">
            <v>0</v>
          </cell>
        </row>
        <row r="271">
          <cell r="A271" t="str">
            <v>P0125732329802</v>
          </cell>
          <cell r="T271">
            <v>0</v>
          </cell>
        </row>
        <row r="272">
          <cell r="A272" t="str">
            <v>P0129008089802</v>
          </cell>
          <cell r="T272">
            <v>0</v>
          </cell>
        </row>
        <row r="273">
          <cell r="A273" t="str">
            <v>P0129012129802</v>
          </cell>
          <cell r="T273">
            <v>0</v>
          </cell>
        </row>
        <row r="274">
          <cell r="A274" t="str">
            <v>P0129024249802</v>
          </cell>
          <cell r="T274">
            <v>0</v>
          </cell>
        </row>
        <row r="275">
          <cell r="A275" t="str">
            <v>P0129038389802</v>
          </cell>
          <cell r="T275">
            <v>0</v>
          </cell>
        </row>
        <row r="276">
          <cell r="A276" t="str">
            <v>P0139612989802</v>
          </cell>
          <cell r="T276">
            <v>0</v>
          </cell>
        </row>
        <row r="277">
          <cell r="A277" t="str">
            <v>P0139616989802</v>
          </cell>
          <cell r="T277">
            <v>0</v>
          </cell>
        </row>
        <row r="278">
          <cell r="A278" t="str">
            <v>P0139632989802</v>
          </cell>
          <cell r="T278">
            <v>0</v>
          </cell>
        </row>
        <row r="279">
          <cell r="A279" t="str">
            <v>P0146012120802</v>
          </cell>
          <cell r="T279">
            <v>0</v>
          </cell>
        </row>
        <row r="280">
          <cell r="A280" t="str">
            <v>P0146016160802</v>
          </cell>
          <cell r="T280">
            <v>0</v>
          </cell>
        </row>
        <row r="281">
          <cell r="A281" t="str">
            <v>P0146016161202</v>
          </cell>
          <cell r="T281">
            <v>0</v>
          </cell>
        </row>
        <row r="282">
          <cell r="A282" t="str">
            <v>P0146032321202</v>
          </cell>
          <cell r="T282">
            <v>0</v>
          </cell>
        </row>
        <row r="283">
          <cell r="A283" t="str">
            <v>P0146032321602</v>
          </cell>
          <cell r="T283">
            <v>0</v>
          </cell>
        </row>
        <row r="284">
          <cell r="A284" t="str">
            <v>P0146038383202</v>
          </cell>
          <cell r="T284">
            <v>0</v>
          </cell>
        </row>
        <row r="285">
          <cell r="A285" t="str">
            <v>P0146612121202</v>
          </cell>
          <cell r="T285">
            <v>0</v>
          </cell>
        </row>
        <row r="286">
          <cell r="A286" t="str">
            <v>P0148008080202</v>
          </cell>
          <cell r="T286">
            <v>0</v>
          </cell>
        </row>
        <row r="287">
          <cell r="A287" t="str">
            <v>P0148008080802</v>
          </cell>
          <cell r="T287">
            <v>0</v>
          </cell>
        </row>
        <row r="288">
          <cell r="A288" t="str">
            <v>P0148012121202</v>
          </cell>
          <cell r="T288">
            <v>0</v>
          </cell>
        </row>
        <row r="289">
          <cell r="A289" t="str">
            <v>P0148016160802</v>
          </cell>
          <cell r="T289">
            <v>0</v>
          </cell>
        </row>
        <row r="290">
          <cell r="A290" t="str">
            <v>P0148016161602</v>
          </cell>
          <cell r="T290">
            <v>0</v>
          </cell>
        </row>
        <row r="291">
          <cell r="A291" t="str">
            <v>P0148020201202</v>
          </cell>
          <cell r="T291">
            <v>0</v>
          </cell>
        </row>
        <row r="292">
          <cell r="A292" t="str">
            <v>P0148024242402</v>
          </cell>
          <cell r="T292">
            <v>0</v>
          </cell>
        </row>
        <row r="293">
          <cell r="A293" t="str">
            <v>P0148032320802</v>
          </cell>
          <cell r="T293">
            <v>0</v>
          </cell>
        </row>
        <row r="294">
          <cell r="A294" t="str">
            <v>P0148032321202</v>
          </cell>
          <cell r="T294">
            <v>0</v>
          </cell>
        </row>
        <row r="295">
          <cell r="A295" t="str">
            <v>P0165708089802</v>
          </cell>
          <cell r="T295">
            <v>0</v>
          </cell>
        </row>
        <row r="296">
          <cell r="A296" t="str">
            <v>P0165716169802</v>
          </cell>
          <cell r="T296">
            <v>0</v>
          </cell>
        </row>
        <row r="297">
          <cell r="A297" t="str">
            <v>P0165732329802</v>
          </cell>
          <cell r="T297">
            <v>0</v>
          </cell>
        </row>
        <row r="298">
          <cell r="A298" t="str">
            <v>P0181916169802</v>
          </cell>
          <cell r="T298">
            <v>0</v>
          </cell>
        </row>
        <row r="299">
          <cell r="A299" t="str">
            <v>P0181932329802</v>
          </cell>
          <cell r="T299">
            <v>0</v>
          </cell>
        </row>
        <row r="300">
          <cell r="A300" t="str">
            <v>P0210132329802</v>
          </cell>
          <cell r="T300">
            <v>0</v>
          </cell>
        </row>
        <row r="301">
          <cell r="A301" t="str">
            <v>P0214012089802</v>
          </cell>
          <cell r="T301">
            <v>0</v>
          </cell>
        </row>
        <row r="302">
          <cell r="A302" t="str">
            <v>P0214212089802</v>
          </cell>
          <cell r="T302">
            <v>0</v>
          </cell>
        </row>
        <row r="303">
          <cell r="A303" t="str">
            <v>P0214216089802</v>
          </cell>
          <cell r="T303">
            <v>0</v>
          </cell>
        </row>
        <row r="304">
          <cell r="A304" t="str">
            <v>P0218708389802</v>
          </cell>
          <cell r="T304">
            <v>0</v>
          </cell>
        </row>
        <row r="305">
          <cell r="A305" t="str">
            <v>P0218708459802</v>
          </cell>
          <cell r="T305">
            <v>0</v>
          </cell>
        </row>
        <row r="306">
          <cell r="A306" t="str">
            <v>P0218708489802</v>
          </cell>
          <cell r="T306">
            <v>0</v>
          </cell>
        </row>
        <row r="307">
          <cell r="A307" t="str">
            <v>P0218712389802</v>
          </cell>
          <cell r="T307">
            <v>0</v>
          </cell>
        </row>
        <row r="308">
          <cell r="A308" t="str">
            <v>P0218712489802</v>
          </cell>
          <cell r="T308">
            <v>0</v>
          </cell>
        </row>
        <row r="309">
          <cell r="A309" t="str">
            <v>P0218716459802</v>
          </cell>
          <cell r="T309">
            <v>0</v>
          </cell>
        </row>
        <row r="310">
          <cell r="A310" t="str">
            <v>P0218720489802</v>
          </cell>
          <cell r="T310">
            <v>0</v>
          </cell>
        </row>
        <row r="311">
          <cell r="A311" t="str">
            <v>P0218724389802</v>
          </cell>
          <cell r="T311">
            <v>0</v>
          </cell>
        </row>
        <row r="312">
          <cell r="A312" t="str">
            <v>P0223512129802</v>
          </cell>
          <cell r="T312">
            <v>0</v>
          </cell>
        </row>
        <row r="313">
          <cell r="A313" t="str">
            <v>P0223516169802</v>
          </cell>
          <cell r="T313">
            <v>0</v>
          </cell>
        </row>
        <row r="314">
          <cell r="A314" t="str">
            <v>P0223520209802</v>
          </cell>
          <cell r="T314">
            <v>0</v>
          </cell>
        </row>
        <row r="315">
          <cell r="A315" t="str">
            <v>P0223524249802</v>
          </cell>
          <cell r="T315">
            <v>0</v>
          </cell>
        </row>
        <row r="316">
          <cell r="A316" t="str">
            <v>P0316147479802</v>
          </cell>
          <cell r="T316">
            <v>0</v>
          </cell>
        </row>
        <row r="317">
          <cell r="A317" t="str">
            <v>P0320642249802</v>
          </cell>
          <cell r="T317">
            <v>0</v>
          </cell>
        </row>
        <row r="318">
          <cell r="A318" t="str">
            <v>P0320747429802</v>
          </cell>
          <cell r="T318">
            <v>0</v>
          </cell>
        </row>
        <row r="319">
          <cell r="A319" t="str">
            <v>P0322338429802</v>
          </cell>
          <cell r="T319">
            <v>0</v>
          </cell>
        </row>
        <row r="320">
          <cell r="A320" t="str">
            <v>P0322342389802</v>
          </cell>
          <cell r="T320">
            <v>0</v>
          </cell>
        </row>
        <row r="321">
          <cell r="A321" t="str">
            <v>P0322742429802</v>
          </cell>
          <cell r="T321">
            <v>0</v>
          </cell>
        </row>
        <row r="322">
          <cell r="A322" t="str">
            <v>P0322832384202</v>
          </cell>
          <cell r="T322">
            <v>0</v>
          </cell>
        </row>
        <row r="323">
          <cell r="A323" t="str">
            <v>P0324238389802</v>
          </cell>
          <cell r="T323">
            <v>0</v>
          </cell>
        </row>
        <row r="324">
          <cell r="A324" t="str">
            <v>P0325447479802</v>
          </cell>
          <cell r="T324">
            <v>0</v>
          </cell>
        </row>
        <row r="325">
          <cell r="A325" t="str">
            <v>P0327242429802</v>
          </cell>
          <cell r="T325">
            <v>0</v>
          </cell>
        </row>
        <row r="326">
          <cell r="A326" t="str">
            <v>P0344142424202</v>
          </cell>
          <cell r="T326">
            <v>0</v>
          </cell>
        </row>
        <row r="327">
          <cell r="A327" t="str">
            <v>P0410120209802</v>
          </cell>
          <cell r="T327">
            <v>0</v>
          </cell>
        </row>
        <row r="328">
          <cell r="A328" t="str">
            <v>P0410124249802</v>
          </cell>
          <cell r="T328">
            <v>0</v>
          </cell>
        </row>
        <row r="329">
          <cell r="A329" t="str">
            <v>P0410524209802</v>
          </cell>
          <cell r="T329">
            <v>0</v>
          </cell>
        </row>
        <row r="330">
          <cell r="A330" t="str">
            <v>P0410532329802</v>
          </cell>
          <cell r="T330">
            <v>0</v>
          </cell>
        </row>
        <row r="331">
          <cell r="A331" t="str">
            <v>P0410538389802</v>
          </cell>
          <cell r="T331">
            <v>0</v>
          </cell>
        </row>
        <row r="332">
          <cell r="A332" t="str">
            <v>P0411142429802</v>
          </cell>
          <cell r="T332">
            <v>0</v>
          </cell>
        </row>
        <row r="333">
          <cell r="A333" t="str">
            <v>P0411242429802</v>
          </cell>
          <cell r="T333">
            <v>0</v>
          </cell>
        </row>
        <row r="334">
          <cell r="A334" t="str">
            <v>P0411824202402</v>
          </cell>
          <cell r="T334">
            <v>0</v>
          </cell>
        </row>
        <row r="335">
          <cell r="A335" t="str">
            <v>P0414032249802</v>
          </cell>
          <cell r="T335">
            <v>0</v>
          </cell>
        </row>
        <row r="336">
          <cell r="A336" t="str">
            <v>P0414042329802</v>
          </cell>
          <cell r="T336">
            <v>0</v>
          </cell>
        </row>
        <row r="337">
          <cell r="A337" t="str">
            <v>P0414047429802</v>
          </cell>
          <cell r="T337">
            <v>0</v>
          </cell>
        </row>
        <row r="338">
          <cell r="A338" t="str">
            <v>P0415424989802</v>
          </cell>
          <cell r="T338">
            <v>0</v>
          </cell>
        </row>
        <row r="339">
          <cell r="A339" t="str">
            <v>P0415438989802</v>
          </cell>
          <cell r="T339">
            <v>0</v>
          </cell>
        </row>
        <row r="340">
          <cell r="A340" t="str">
            <v>P0415442989802</v>
          </cell>
          <cell r="T340">
            <v>0</v>
          </cell>
        </row>
        <row r="341">
          <cell r="A341" t="str">
            <v>P0415447989802</v>
          </cell>
          <cell r="T341">
            <v>0</v>
          </cell>
        </row>
        <row r="342">
          <cell r="A342" t="str">
            <v>P0415724989802</v>
          </cell>
          <cell r="T342">
            <v>0</v>
          </cell>
        </row>
        <row r="343">
          <cell r="A343" t="str">
            <v>P0416138389802</v>
          </cell>
          <cell r="T343">
            <v>0</v>
          </cell>
        </row>
        <row r="344">
          <cell r="A344" t="str">
            <v>P0416547479802</v>
          </cell>
          <cell r="T344">
            <v>0</v>
          </cell>
        </row>
        <row r="345">
          <cell r="A345" t="str">
            <v>P0423532329802</v>
          </cell>
          <cell r="T345">
            <v>0</v>
          </cell>
        </row>
        <row r="346">
          <cell r="A346" t="str">
            <v>P0423547479802</v>
          </cell>
          <cell r="T346">
            <v>0</v>
          </cell>
        </row>
        <row r="347">
          <cell r="A347" t="str">
            <v>P0424224249802</v>
          </cell>
          <cell r="T347">
            <v>0</v>
          </cell>
        </row>
        <row r="348">
          <cell r="A348" t="str">
            <v>P0424232329802</v>
          </cell>
          <cell r="T348">
            <v>0</v>
          </cell>
        </row>
        <row r="349">
          <cell r="A349" t="str">
            <v>P0424238389802</v>
          </cell>
          <cell r="T349">
            <v>0</v>
          </cell>
        </row>
        <row r="350">
          <cell r="A350" t="str">
            <v>P0424242429802</v>
          </cell>
          <cell r="T350">
            <v>0</v>
          </cell>
        </row>
        <row r="351">
          <cell r="A351" t="str">
            <v>P0425132329802</v>
          </cell>
          <cell r="T351">
            <v>0</v>
          </cell>
        </row>
        <row r="352">
          <cell r="A352" t="str">
            <v>P0425224249802</v>
          </cell>
          <cell r="T352">
            <v>0</v>
          </cell>
        </row>
        <row r="353">
          <cell r="A353" t="str">
            <v>P0425438389802</v>
          </cell>
          <cell r="T353">
            <v>0</v>
          </cell>
        </row>
        <row r="354">
          <cell r="A354" t="str">
            <v>P0427232329802</v>
          </cell>
          <cell r="T354">
            <v>0</v>
          </cell>
        </row>
        <row r="355">
          <cell r="A355" t="str">
            <v>P0427238389802</v>
          </cell>
          <cell r="T355">
            <v>0</v>
          </cell>
        </row>
        <row r="356">
          <cell r="A356" t="str">
            <v>P0429020209802</v>
          </cell>
          <cell r="T356">
            <v>0</v>
          </cell>
        </row>
        <row r="357">
          <cell r="A357" t="str">
            <v>P0429038389802</v>
          </cell>
          <cell r="T357">
            <v>0</v>
          </cell>
        </row>
        <row r="358">
          <cell r="A358" t="str">
            <v>P0439624989802</v>
          </cell>
          <cell r="T358">
            <v>0</v>
          </cell>
        </row>
        <row r="359">
          <cell r="A359" t="str">
            <v>P0439632989802</v>
          </cell>
          <cell r="T359">
            <v>0</v>
          </cell>
        </row>
        <row r="360">
          <cell r="A360" t="str">
            <v>P0439642989802</v>
          </cell>
          <cell r="T360">
            <v>0</v>
          </cell>
        </row>
        <row r="361">
          <cell r="A361" t="str">
            <v>P0441824249802</v>
          </cell>
          <cell r="T361">
            <v>0</v>
          </cell>
        </row>
        <row r="362">
          <cell r="A362" t="str">
            <v>P0441832329802</v>
          </cell>
          <cell r="T362">
            <v>0</v>
          </cell>
        </row>
        <row r="363">
          <cell r="A363" t="str">
            <v>P0446020202002</v>
          </cell>
          <cell r="T363">
            <v>0</v>
          </cell>
        </row>
        <row r="364">
          <cell r="A364" t="str">
            <v>P0446032242402</v>
          </cell>
          <cell r="T364">
            <v>0</v>
          </cell>
        </row>
        <row r="365">
          <cell r="A365" t="str">
            <v>P0446038383202</v>
          </cell>
          <cell r="T365">
            <v>0</v>
          </cell>
        </row>
        <row r="366">
          <cell r="A366" t="str">
            <v>P0446047474202</v>
          </cell>
          <cell r="T366">
            <v>0</v>
          </cell>
        </row>
        <row r="367">
          <cell r="A367" t="str">
            <v>P0446132242402</v>
          </cell>
          <cell r="T367">
            <v>0</v>
          </cell>
        </row>
        <row r="368">
          <cell r="A368" t="str">
            <v>P0446524242402</v>
          </cell>
          <cell r="T368">
            <v>0</v>
          </cell>
        </row>
        <row r="369">
          <cell r="A369" t="str">
            <v>P0446532323202</v>
          </cell>
          <cell r="T369">
            <v>0</v>
          </cell>
        </row>
        <row r="370">
          <cell r="A370" t="str">
            <v>P0446538382402</v>
          </cell>
          <cell r="T370">
            <v>0</v>
          </cell>
        </row>
        <row r="371">
          <cell r="A371" t="str">
            <v>P0446538383802</v>
          </cell>
          <cell r="T371">
            <v>0</v>
          </cell>
        </row>
        <row r="372">
          <cell r="A372" t="str">
            <v>P0446542424202</v>
          </cell>
          <cell r="T372">
            <v>0</v>
          </cell>
        </row>
        <row r="373">
          <cell r="A373" t="str">
            <v>P0446938383202</v>
          </cell>
          <cell r="T373">
            <v>0</v>
          </cell>
        </row>
        <row r="374">
          <cell r="A374" t="str">
            <v>P0448032323202</v>
          </cell>
          <cell r="T374">
            <v>0</v>
          </cell>
        </row>
        <row r="375">
          <cell r="A375" t="str">
            <v>P0448524242402</v>
          </cell>
          <cell r="T375">
            <v>0</v>
          </cell>
        </row>
        <row r="376">
          <cell r="A376" t="str">
            <v>P0448532323202</v>
          </cell>
          <cell r="T376">
            <v>0</v>
          </cell>
        </row>
        <row r="377">
          <cell r="A377" t="str">
            <v>P0452038383802</v>
          </cell>
          <cell r="T377">
            <v>0</v>
          </cell>
        </row>
        <row r="378">
          <cell r="A378" t="str">
            <v>P0456024249802</v>
          </cell>
          <cell r="T378">
            <v>0</v>
          </cell>
        </row>
        <row r="379">
          <cell r="A379" t="str">
            <v>P0480038989802</v>
          </cell>
          <cell r="T379">
            <v>0</v>
          </cell>
        </row>
        <row r="380">
          <cell r="A380" t="str">
            <v>P0484020202002</v>
          </cell>
          <cell r="T380">
            <v>0</v>
          </cell>
        </row>
        <row r="381">
          <cell r="A381" t="str">
            <v>P0484024242402</v>
          </cell>
          <cell r="T381">
            <v>0</v>
          </cell>
        </row>
        <row r="382">
          <cell r="A382" t="str">
            <v>P0484038382402</v>
          </cell>
          <cell r="T382">
            <v>0</v>
          </cell>
        </row>
        <row r="383">
          <cell r="A383" t="str">
            <v>P0484047474702</v>
          </cell>
          <cell r="T383">
            <v>0</v>
          </cell>
        </row>
        <row r="384">
          <cell r="A384" t="str">
            <v>P0484538383202</v>
          </cell>
          <cell r="T384">
            <v>0</v>
          </cell>
        </row>
        <row r="385">
          <cell r="A385" t="str">
            <v>P0491942424202</v>
          </cell>
          <cell r="T385">
            <v>0</v>
          </cell>
        </row>
        <row r="386">
          <cell r="A386" t="str">
            <v>P0496724989802</v>
          </cell>
          <cell r="T386">
            <v>0</v>
          </cell>
        </row>
        <row r="387">
          <cell r="A387" t="str">
            <v>P0516524249802</v>
          </cell>
          <cell r="T387">
            <v>0</v>
          </cell>
        </row>
        <row r="388">
          <cell r="A388" t="str">
            <v>P0523532329802</v>
          </cell>
          <cell r="T388">
            <v>0</v>
          </cell>
        </row>
        <row r="389">
          <cell r="A389" t="str">
            <v>P0616538389802</v>
          </cell>
          <cell r="T389">
            <v>0</v>
          </cell>
        </row>
        <row r="390">
          <cell r="A390" t="str">
            <v>P0623538389802</v>
          </cell>
          <cell r="T390">
            <v>0</v>
          </cell>
        </row>
        <row r="391">
          <cell r="A391" t="str">
            <v>P0716532329802</v>
          </cell>
          <cell r="T391">
            <v>0</v>
          </cell>
        </row>
        <row r="392">
          <cell r="A392">
            <v>6509012127000</v>
          </cell>
          <cell r="T392">
            <v>0</v>
          </cell>
        </row>
        <row r="393">
          <cell r="A393">
            <v>6509012127100</v>
          </cell>
          <cell r="T393">
            <v>0</v>
          </cell>
        </row>
        <row r="394">
          <cell r="A394">
            <v>6509012127200</v>
          </cell>
          <cell r="T394">
            <v>0</v>
          </cell>
        </row>
        <row r="395">
          <cell r="A395">
            <v>6509012127231</v>
          </cell>
          <cell r="T395">
            <v>0</v>
          </cell>
        </row>
        <row r="396">
          <cell r="A396">
            <v>6509012127400</v>
          </cell>
          <cell r="T396">
            <v>0</v>
          </cell>
        </row>
        <row r="397">
          <cell r="A397">
            <v>6509012127500</v>
          </cell>
          <cell r="T397">
            <v>0</v>
          </cell>
        </row>
        <row r="398">
          <cell r="A398">
            <v>6509112127000</v>
          </cell>
          <cell r="T398">
            <v>0</v>
          </cell>
        </row>
        <row r="399">
          <cell r="A399">
            <v>6509112127100</v>
          </cell>
          <cell r="T399">
            <v>0</v>
          </cell>
        </row>
        <row r="400">
          <cell r="A400">
            <v>6509112127200</v>
          </cell>
          <cell r="T400">
            <v>0</v>
          </cell>
        </row>
        <row r="401">
          <cell r="A401">
            <v>6509210859800</v>
          </cell>
          <cell r="T401">
            <v>0</v>
          </cell>
        </row>
        <row r="402">
          <cell r="A402">
            <v>6509214859800</v>
          </cell>
          <cell r="T402">
            <v>0</v>
          </cell>
        </row>
        <row r="403">
          <cell r="A403">
            <v>6509312127000</v>
          </cell>
          <cell r="T403">
            <v>0</v>
          </cell>
        </row>
        <row r="404">
          <cell r="A404">
            <v>6509312127100</v>
          </cell>
          <cell r="T404">
            <v>0</v>
          </cell>
        </row>
        <row r="405">
          <cell r="A405">
            <v>6509312127200</v>
          </cell>
          <cell r="T405">
            <v>0</v>
          </cell>
        </row>
        <row r="406">
          <cell r="A406">
            <v>6521312121200</v>
          </cell>
          <cell r="T406">
            <v>0</v>
          </cell>
        </row>
        <row r="407">
          <cell r="A407">
            <v>905598601</v>
          </cell>
          <cell r="T407">
            <v>151</v>
          </cell>
        </row>
        <row r="408">
          <cell r="A408">
            <v>6363406929800</v>
          </cell>
          <cell r="T408">
            <v>0</v>
          </cell>
        </row>
        <row r="409">
          <cell r="A409">
            <v>6509210859900</v>
          </cell>
          <cell r="T409">
            <v>0</v>
          </cell>
        </row>
        <row r="410">
          <cell r="A410">
            <v>6509412767200</v>
          </cell>
          <cell r="T410">
            <v>0</v>
          </cell>
        </row>
        <row r="411">
          <cell r="A411">
            <v>6568098989800</v>
          </cell>
          <cell r="T411">
            <v>0</v>
          </cell>
        </row>
        <row r="412">
          <cell r="A412" t="str">
            <v>LF2745306060400</v>
          </cell>
          <cell r="T412">
            <v>404</v>
          </cell>
        </row>
        <row r="413">
          <cell r="A413" t="str">
            <v>LF2745306060600</v>
          </cell>
          <cell r="T413">
            <v>3054</v>
          </cell>
        </row>
        <row r="414">
          <cell r="A414" t="str">
            <v>LF2745308080400</v>
          </cell>
          <cell r="T414">
            <v>0</v>
          </cell>
        </row>
        <row r="415">
          <cell r="A415">
            <v>4392000000400</v>
          </cell>
          <cell r="T415">
            <v>2506</v>
          </cell>
        </row>
        <row r="416">
          <cell r="A416">
            <v>4392000000600</v>
          </cell>
          <cell r="T416">
            <v>3914</v>
          </cell>
        </row>
        <row r="417">
          <cell r="A417">
            <v>4392000000800</v>
          </cell>
          <cell r="T417">
            <v>4760</v>
          </cell>
        </row>
        <row r="418">
          <cell r="A418">
            <v>4392200000800</v>
          </cell>
          <cell r="T418">
            <v>850</v>
          </cell>
        </row>
        <row r="419">
          <cell r="A419">
            <v>4392200001000</v>
          </cell>
          <cell r="T419">
            <v>1520</v>
          </cell>
        </row>
        <row r="420">
          <cell r="A420">
            <v>4392200001200</v>
          </cell>
          <cell r="T420">
            <v>10240</v>
          </cell>
        </row>
        <row r="421">
          <cell r="A421">
            <v>4392200001600</v>
          </cell>
          <cell r="T421">
            <v>5780</v>
          </cell>
        </row>
        <row r="422">
          <cell r="A422">
            <v>4392200002000</v>
          </cell>
          <cell r="T422">
            <v>7294</v>
          </cell>
        </row>
        <row r="423">
          <cell r="A423">
            <v>4392200002400</v>
          </cell>
          <cell r="T423">
            <v>541</v>
          </cell>
        </row>
        <row r="424">
          <cell r="A424">
            <v>4392200002800</v>
          </cell>
          <cell r="T424">
            <v>1160</v>
          </cell>
        </row>
        <row r="425">
          <cell r="A425">
            <v>4392200003600</v>
          </cell>
          <cell r="T425">
            <v>1640</v>
          </cell>
        </row>
        <row r="426">
          <cell r="A426">
            <v>4392200004400</v>
          </cell>
          <cell r="T426">
            <v>516</v>
          </cell>
        </row>
        <row r="427">
          <cell r="A427">
            <v>4392200004800</v>
          </cell>
          <cell r="T427">
            <v>240</v>
          </cell>
        </row>
        <row r="428">
          <cell r="A428">
            <v>4392200006400</v>
          </cell>
          <cell r="T428">
            <v>0</v>
          </cell>
        </row>
        <row r="429">
          <cell r="A429">
            <v>4392239429800</v>
          </cell>
          <cell r="T429">
            <v>4</v>
          </cell>
        </row>
        <row r="430">
          <cell r="A430">
            <v>8970716126500</v>
          </cell>
          <cell r="T430">
            <v>94</v>
          </cell>
        </row>
        <row r="431">
          <cell r="A431">
            <v>8970716166500</v>
          </cell>
          <cell r="T431">
            <v>0</v>
          </cell>
        </row>
        <row r="432">
          <cell r="A432" t="str">
            <v>P0670908087100</v>
          </cell>
          <cell r="T432">
            <v>0</v>
          </cell>
        </row>
        <row r="433">
          <cell r="A433" t="str">
            <v>P0670908087200</v>
          </cell>
          <cell r="T433">
            <v>0</v>
          </cell>
        </row>
        <row r="434">
          <cell r="A434" t="str">
            <v>P0970912127200</v>
          </cell>
          <cell r="T434">
            <v>0</v>
          </cell>
        </row>
        <row r="435">
          <cell r="A435">
            <v>7077508029800</v>
          </cell>
          <cell r="T435">
            <v>200</v>
          </cell>
        </row>
        <row r="436">
          <cell r="A436">
            <v>7077806069800</v>
          </cell>
          <cell r="T436">
            <v>980</v>
          </cell>
        </row>
        <row r="437">
          <cell r="A437">
            <v>7077808089800</v>
          </cell>
          <cell r="T437">
            <v>7994</v>
          </cell>
        </row>
        <row r="438">
          <cell r="A438">
            <v>7077812129800</v>
          </cell>
          <cell r="T438">
            <v>5477</v>
          </cell>
        </row>
        <row r="439">
          <cell r="A439">
            <v>7077816169800</v>
          </cell>
          <cell r="T439">
            <v>382</v>
          </cell>
        </row>
        <row r="440">
          <cell r="A440">
            <v>7077820209800</v>
          </cell>
          <cell r="T440">
            <v>0</v>
          </cell>
        </row>
        <row r="441">
          <cell r="A441">
            <v>7078208089800</v>
          </cell>
          <cell r="T441">
            <v>80</v>
          </cell>
        </row>
        <row r="442">
          <cell r="A442">
            <v>7078212129800</v>
          </cell>
          <cell r="T442">
            <v>213</v>
          </cell>
        </row>
        <row r="443">
          <cell r="A443">
            <v>7078216169800</v>
          </cell>
          <cell r="T443">
            <v>0</v>
          </cell>
        </row>
        <row r="444">
          <cell r="A444">
            <v>7078406069800</v>
          </cell>
          <cell r="T444">
            <v>0</v>
          </cell>
        </row>
        <row r="445">
          <cell r="A445">
            <v>7078408089800</v>
          </cell>
          <cell r="T445">
            <v>0</v>
          </cell>
        </row>
        <row r="446">
          <cell r="A446">
            <v>7078412129800</v>
          </cell>
          <cell r="T446">
            <v>0</v>
          </cell>
        </row>
        <row r="447">
          <cell r="A447">
            <v>7078416169800</v>
          </cell>
          <cell r="T447">
            <v>0</v>
          </cell>
        </row>
        <row r="448">
          <cell r="A448">
            <v>7078606069800</v>
          </cell>
          <cell r="T448">
            <v>0</v>
          </cell>
        </row>
        <row r="449">
          <cell r="A449">
            <v>7078608089800</v>
          </cell>
          <cell r="T449">
            <v>1181</v>
          </cell>
        </row>
        <row r="450">
          <cell r="A450">
            <v>7078612129800</v>
          </cell>
          <cell r="T450">
            <v>334</v>
          </cell>
        </row>
        <row r="451">
          <cell r="A451">
            <v>7078616169800</v>
          </cell>
          <cell r="T451">
            <v>72</v>
          </cell>
        </row>
        <row r="452">
          <cell r="A452">
            <v>7078620209800</v>
          </cell>
          <cell r="T452">
            <v>0</v>
          </cell>
        </row>
        <row r="453">
          <cell r="A453">
            <v>7078906089800</v>
          </cell>
          <cell r="T453">
            <v>0</v>
          </cell>
        </row>
        <row r="454">
          <cell r="A454">
            <v>7079106089800</v>
          </cell>
          <cell r="T454">
            <v>561</v>
          </cell>
        </row>
        <row r="455">
          <cell r="A455">
            <v>7079106129800</v>
          </cell>
          <cell r="T455">
            <v>264</v>
          </cell>
        </row>
        <row r="456">
          <cell r="A456">
            <v>7079108089800</v>
          </cell>
          <cell r="T456">
            <v>402</v>
          </cell>
        </row>
        <row r="457">
          <cell r="A457">
            <v>7079108129800</v>
          </cell>
          <cell r="T457">
            <v>381</v>
          </cell>
        </row>
        <row r="458">
          <cell r="A458">
            <v>7079109089800</v>
          </cell>
          <cell r="T458">
            <v>80</v>
          </cell>
        </row>
        <row r="459">
          <cell r="A459">
            <v>7079110129800</v>
          </cell>
          <cell r="T459">
            <v>40</v>
          </cell>
        </row>
        <row r="460">
          <cell r="A460">
            <v>7079115089800</v>
          </cell>
          <cell r="T460">
            <v>10</v>
          </cell>
        </row>
        <row r="461">
          <cell r="A461">
            <v>7079115129800</v>
          </cell>
          <cell r="T461">
            <v>43</v>
          </cell>
        </row>
        <row r="462">
          <cell r="A462">
            <v>7079308089800</v>
          </cell>
          <cell r="T462">
            <v>0</v>
          </cell>
        </row>
        <row r="463">
          <cell r="A463">
            <v>7079506069800</v>
          </cell>
          <cell r="T463">
            <v>250</v>
          </cell>
        </row>
        <row r="464">
          <cell r="A464">
            <v>7079508089800</v>
          </cell>
          <cell r="T464">
            <v>252</v>
          </cell>
        </row>
        <row r="465">
          <cell r="A465">
            <v>7079510109800</v>
          </cell>
          <cell r="T465">
            <v>100</v>
          </cell>
        </row>
        <row r="466">
          <cell r="A466">
            <v>7079706089800</v>
          </cell>
          <cell r="T466">
            <v>70</v>
          </cell>
        </row>
        <row r="467">
          <cell r="A467">
            <v>7079708089800</v>
          </cell>
          <cell r="T467">
            <v>259</v>
          </cell>
        </row>
        <row r="468">
          <cell r="A468">
            <v>7091206089800</v>
          </cell>
          <cell r="T468">
            <v>0</v>
          </cell>
        </row>
        <row r="469">
          <cell r="A469">
            <v>7091208089800</v>
          </cell>
          <cell r="T469">
            <v>0</v>
          </cell>
        </row>
        <row r="470">
          <cell r="A470">
            <v>7381204049800</v>
          </cell>
          <cell r="T470">
            <v>40</v>
          </cell>
        </row>
        <row r="471">
          <cell r="A471">
            <v>7381206069800</v>
          </cell>
          <cell r="T471">
            <v>0</v>
          </cell>
        </row>
        <row r="472">
          <cell r="A472">
            <v>7381208089800</v>
          </cell>
          <cell r="T472">
            <v>0</v>
          </cell>
        </row>
        <row r="473">
          <cell r="A473">
            <v>7381212129800</v>
          </cell>
          <cell r="T473">
            <v>0</v>
          </cell>
        </row>
        <row r="474">
          <cell r="A474">
            <v>7381216169800</v>
          </cell>
          <cell r="T474">
            <v>0</v>
          </cell>
        </row>
        <row r="475">
          <cell r="A475">
            <v>7432108089800</v>
          </cell>
          <cell r="T475">
            <v>0</v>
          </cell>
        </row>
        <row r="476">
          <cell r="A476">
            <v>7481204049800</v>
          </cell>
          <cell r="T476">
            <v>415</v>
          </cell>
        </row>
        <row r="477">
          <cell r="A477">
            <v>7481206069800</v>
          </cell>
          <cell r="T477">
            <v>60</v>
          </cell>
        </row>
        <row r="478">
          <cell r="A478">
            <v>7481208089800</v>
          </cell>
          <cell r="T478">
            <v>1020</v>
          </cell>
        </row>
        <row r="479">
          <cell r="A479">
            <v>7481212129800</v>
          </cell>
          <cell r="T479">
            <v>5375</v>
          </cell>
        </row>
        <row r="480">
          <cell r="A480">
            <v>7481216169800</v>
          </cell>
          <cell r="T480">
            <v>106</v>
          </cell>
        </row>
        <row r="481">
          <cell r="A481">
            <v>7481220209800</v>
          </cell>
          <cell r="T481">
            <v>0</v>
          </cell>
        </row>
        <row r="482">
          <cell r="A482">
            <v>7481224249800</v>
          </cell>
          <cell r="T482">
            <v>16</v>
          </cell>
        </row>
        <row r="483">
          <cell r="A483">
            <v>7481232329800</v>
          </cell>
          <cell r="T483">
            <v>0</v>
          </cell>
        </row>
        <row r="484">
          <cell r="A484">
            <v>7481538389800</v>
          </cell>
          <cell r="T484">
            <v>0</v>
          </cell>
        </row>
        <row r="485">
          <cell r="A485">
            <v>7482704049800</v>
          </cell>
          <cell r="T485">
            <v>20</v>
          </cell>
        </row>
        <row r="486">
          <cell r="A486">
            <v>7791512129900</v>
          </cell>
          <cell r="T486">
            <v>0</v>
          </cell>
        </row>
        <row r="487">
          <cell r="A487">
            <v>7791516169900</v>
          </cell>
          <cell r="T487">
            <v>4</v>
          </cell>
        </row>
        <row r="488">
          <cell r="A488">
            <v>8378108129800</v>
          </cell>
          <cell r="T488">
            <v>20</v>
          </cell>
        </row>
        <row r="489">
          <cell r="A489">
            <v>8378112129800</v>
          </cell>
          <cell r="T489">
            <v>0</v>
          </cell>
        </row>
        <row r="490">
          <cell r="A490">
            <v>8378708089800</v>
          </cell>
          <cell r="T490">
            <v>84</v>
          </cell>
        </row>
        <row r="491">
          <cell r="A491">
            <v>8378808089800</v>
          </cell>
          <cell r="T491">
            <v>114</v>
          </cell>
        </row>
        <row r="492">
          <cell r="A492">
            <v>8378808089900</v>
          </cell>
          <cell r="T492">
            <v>6</v>
          </cell>
        </row>
        <row r="493">
          <cell r="A493">
            <v>8379608089800</v>
          </cell>
          <cell r="T493">
            <v>261</v>
          </cell>
        </row>
        <row r="494">
          <cell r="A494">
            <v>8379808089800</v>
          </cell>
          <cell r="T494">
            <v>991</v>
          </cell>
        </row>
        <row r="495">
          <cell r="A495">
            <v>8379808089900</v>
          </cell>
          <cell r="T495">
            <v>182</v>
          </cell>
        </row>
        <row r="496">
          <cell r="A496">
            <v>8385212129800</v>
          </cell>
          <cell r="T496">
            <v>0</v>
          </cell>
        </row>
        <row r="497">
          <cell r="A497">
            <v>8385412129800</v>
          </cell>
          <cell r="T497">
            <v>0</v>
          </cell>
        </row>
        <row r="498">
          <cell r="A498">
            <v>8388108129800</v>
          </cell>
          <cell r="T498">
            <v>1120</v>
          </cell>
        </row>
        <row r="499">
          <cell r="A499">
            <v>8388108129900</v>
          </cell>
          <cell r="T499">
            <v>0</v>
          </cell>
        </row>
        <row r="500">
          <cell r="A500">
            <v>8388112129800</v>
          </cell>
          <cell r="T500">
            <v>1135</v>
          </cell>
        </row>
        <row r="501">
          <cell r="A501">
            <v>8388112129900</v>
          </cell>
          <cell r="T501">
            <v>0</v>
          </cell>
        </row>
        <row r="502">
          <cell r="A502" t="str">
            <v>LF7480108089800</v>
          </cell>
          <cell r="T502">
            <v>120</v>
          </cell>
        </row>
        <row r="503">
          <cell r="A503" t="str">
            <v>LF7480112129800</v>
          </cell>
          <cell r="T503">
            <v>0</v>
          </cell>
        </row>
        <row r="504">
          <cell r="A504" t="str">
            <v>LF7480116169800</v>
          </cell>
          <cell r="T504">
            <v>0</v>
          </cell>
        </row>
        <row r="505">
          <cell r="A505" t="str">
            <v>LF7480132329800</v>
          </cell>
          <cell r="T505">
            <v>0</v>
          </cell>
        </row>
        <row r="506">
          <cell r="A506" t="str">
            <v>LF7481204049800</v>
          </cell>
          <cell r="T506">
            <v>39</v>
          </cell>
        </row>
        <row r="507">
          <cell r="A507" t="str">
            <v>LF7481206069800</v>
          </cell>
          <cell r="T507">
            <v>14</v>
          </cell>
        </row>
        <row r="508">
          <cell r="A508" t="str">
            <v>LF7481208089800</v>
          </cell>
          <cell r="T508">
            <v>110</v>
          </cell>
        </row>
        <row r="509">
          <cell r="A509" t="str">
            <v>LF7481212129800</v>
          </cell>
          <cell r="T509">
            <v>10</v>
          </cell>
        </row>
        <row r="510">
          <cell r="A510" t="str">
            <v>LF7481216169800</v>
          </cell>
          <cell r="T510">
            <v>18</v>
          </cell>
        </row>
        <row r="511">
          <cell r="A511" t="str">
            <v>LF7481220209800</v>
          </cell>
          <cell r="T511">
            <v>3</v>
          </cell>
        </row>
        <row r="512">
          <cell r="A512" t="str">
            <v>LF7481224249800</v>
          </cell>
          <cell r="T512">
            <v>0</v>
          </cell>
        </row>
        <row r="513">
          <cell r="A513" t="str">
            <v>LF7481232329800</v>
          </cell>
          <cell r="T513">
            <v>1</v>
          </cell>
        </row>
        <row r="514">
          <cell r="A514" t="str">
            <v>LF8385212129800</v>
          </cell>
          <cell r="T514">
            <v>63</v>
          </cell>
        </row>
        <row r="515">
          <cell r="A515" t="str">
            <v>LF8385216169800</v>
          </cell>
          <cell r="T515">
            <v>8</v>
          </cell>
        </row>
        <row r="516">
          <cell r="A516">
            <v>8287216989800</v>
          </cell>
          <cell r="T516">
            <v>0</v>
          </cell>
        </row>
        <row r="517">
          <cell r="A517">
            <v>8288012989803</v>
          </cell>
          <cell r="T517">
            <v>0</v>
          </cell>
        </row>
        <row r="518">
          <cell r="A518">
            <v>8294412129800</v>
          </cell>
          <cell r="T518">
            <v>0</v>
          </cell>
        </row>
        <row r="519">
          <cell r="A519" t="str">
            <v>LF8294412129800</v>
          </cell>
          <cell r="T519">
            <v>0</v>
          </cell>
        </row>
        <row r="520">
          <cell r="A520">
            <v>26300100</v>
          </cell>
          <cell r="T520">
            <v>0</v>
          </cell>
        </row>
        <row r="521">
          <cell r="A521">
            <v>203045501</v>
          </cell>
          <cell r="T521">
            <v>6852</v>
          </cell>
        </row>
        <row r="522">
          <cell r="A522">
            <v>203046001</v>
          </cell>
          <cell r="T522">
            <v>6066</v>
          </cell>
        </row>
        <row r="523">
          <cell r="A523">
            <v>203046501</v>
          </cell>
          <cell r="T523">
            <v>6224</v>
          </cell>
        </row>
        <row r="524">
          <cell r="A524">
            <v>203047001</v>
          </cell>
          <cell r="T524">
            <v>1045</v>
          </cell>
        </row>
        <row r="525">
          <cell r="A525">
            <v>203048001</v>
          </cell>
          <cell r="T525">
            <v>403</v>
          </cell>
        </row>
        <row r="526">
          <cell r="A526">
            <v>303045001</v>
          </cell>
          <cell r="T526">
            <v>4115</v>
          </cell>
        </row>
        <row r="527">
          <cell r="A527">
            <v>303050001</v>
          </cell>
          <cell r="T527">
            <v>17535</v>
          </cell>
        </row>
        <row r="528">
          <cell r="A528">
            <v>303050201</v>
          </cell>
          <cell r="T528">
            <v>1454</v>
          </cell>
        </row>
        <row r="529">
          <cell r="A529">
            <v>303050301</v>
          </cell>
          <cell r="T529">
            <v>0</v>
          </cell>
        </row>
        <row r="530">
          <cell r="A530">
            <v>303050501</v>
          </cell>
          <cell r="T530">
            <v>687</v>
          </cell>
        </row>
        <row r="531">
          <cell r="A531">
            <v>303050801</v>
          </cell>
          <cell r="T531">
            <v>11</v>
          </cell>
        </row>
        <row r="532">
          <cell r="A532">
            <v>303051001</v>
          </cell>
          <cell r="T532">
            <v>934</v>
          </cell>
        </row>
        <row r="533">
          <cell r="A533">
            <v>303051501</v>
          </cell>
          <cell r="T533">
            <v>1701</v>
          </cell>
        </row>
        <row r="534">
          <cell r="A534">
            <v>303052001</v>
          </cell>
          <cell r="T534">
            <v>1284</v>
          </cell>
        </row>
        <row r="535">
          <cell r="A535">
            <v>303052801</v>
          </cell>
          <cell r="T535">
            <v>200</v>
          </cell>
        </row>
        <row r="536">
          <cell r="A536">
            <v>303053001</v>
          </cell>
          <cell r="T536">
            <v>512</v>
          </cell>
        </row>
        <row r="537">
          <cell r="A537">
            <v>303053501</v>
          </cell>
          <cell r="T537">
            <v>4643</v>
          </cell>
        </row>
        <row r="538">
          <cell r="A538">
            <v>309036099</v>
          </cell>
          <cell r="T538">
            <v>54680</v>
          </cell>
        </row>
        <row r="539">
          <cell r="A539">
            <v>309036199</v>
          </cell>
          <cell r="T539">
            <v>54555</v>
          </cell>
        </row>
        <row r="540">
          <cell r="A540">
            <v>309037099</v>
          </cell>
          <cell r="T540">
            <v>30105</v>
          </cell>
        </row>
        <row r="541">
          <cell r="A541">
            <v>309037199</v>
          </cell>
          <cell r="T541">
            <v>29827</v>
          </cell>
        </row>
        <row r="542">
          <cell r="A542">
            <v>309038099</v>
          </cell>
          <cell r="T542">
            <v>13991</v>
          </cell>
        </row>
        <row r="543">
          <cell r="A543">
            <v>309038199</v>
          </cell>
          <cell r="T543">
            <v>15400</v>
          </cell>
        </row>
        <row r="544">
          <cell r="A544">
            <v>309039099</v>
          </cell>
          <cell r="T544">
            <v>1779</v>
          </cell>
        </row>
        <row r="545">
          <cell r="A545">
            <v>309039199</v>
          </cell>
          <cell r="T545">
            <v>1915</v>
          </cell>
        </row>
        <row r="546">
          <cell r="A546">
            <v>309039299</v>
          </cell>
          <cell r="T546">
            <v>197</v>
          </cell>
        </row>
        <row r="547">
          <cell r="A547">
            <v>309039399</v>
          </cell>
          <cell r="T547">
            <v>185</v>
          </cell>
        </row>
        <row r="548">
          <cell r="A548">
            <v>309039499</v>
          </cell>
          <cell r="T548">
            <v>0</v>
          </cell>
        </row>
        <row r="549">
          <cell r="A549">
            <v>309044901</v>
          </cell>
          <cell r="T549">
            <v>34036</v>
          </cell>
        </row>
        <row r="550">
          <cell r="A550">
            <v>309048999</v>
          </cell>
          <cell r="T550">
            <v>58</v>
          </cell>
        </row>
        <row r="551">
          <cell r="A551">
            <v>309055099</v>
          </cell>
          <cell r="T551">
            <v>0</v>
          </cell>
        </row>
        <row r="552">
          <cell r="A552">
            <v>309055199</v>
          </cell>
          <cell r="T552">
            <v>0</v>
          </cell>
        </row>
        <row r="553">
          <cell r="A553">
            <v>309055299</v>
          </cell>
          <cell r="T553">
            <v>0</v>
          </cell>
        </row>
        <row r="554">
          <cell r="A554">
            <v>309055399</v>
          </cell>
          <cell r="T554">
            <v>0</v>
          </cell>
        </row>
        <row r="555">
          <cell r="A555">
            <v>309055499</v>
          </cell>
          <cell r="T555">
            <v>833</v>
          </cell>
        </row>
        <row r="556">
          <cell r="A556">
            <v>309055599</v>
          </cell>
          <cell r="T556">
            <v>490</v>
          </cell>
        </row>
        <row r="557">
          <cell r="A557">
            <v>309057199</v>
          </cell>
          <cell r="T557">
            <v>0</v>
          </cell>
        </row>
        <row r="558">
          <cell r="A558">
            <v>309077499</v>
          </cell>
          <cell r="T558">
            <v>1650</v>
          </cell>
        </row>
        <row r="559">
          <cell r="A559">
            <v>309077599</v>
          </cell>
          <cell r="T559">
            <v>10658</v>
          </cell>
        </row>
        <row r="560">
          <cell r="A560">
            <v>309077699</v>
          </cell>
          <cell r="T560">
            <v>262</v>
          </cell>
        </row>
        <row r="561">
          <cell r="A561">
            <v>309077799</v>
          </cell>
          <cell r="T561">
            <v>14658</v>
          </cell>
        </row>
        <row r="562">
          <cell r="A562">
            <v>309077899</v>
          </cell>
          <cell r="T562">
            <v>112881</v>
          </cell>
        </row>
        <row r="563">
          <cell r="A563">
            <v>309077999</v>
          </cell>
          <cell r="T563">
            <v>4486</v>
          </cell>
        </row>
        <row r="564">
          <cell r="A564">
            <v>909077399</v>
          </cell>
          <cell r="T564">
            <v>0</v>
          </cell>
        </row>
        <row r="565">
          <cell r="A565">
            <v>1200842989800</v>
          </cell>
          <cell r="T565">
            <v>0</v>
          </cell>
        </row>
        <row r="566">
          <cell r="A566">
            <v>1200847989800</v>
          </cell>
          <cell r="T566">
            <v>0</v>
          </cell>
        </row>
        <row r="567">
          <cell r="A567">
            <v>5488504029800</v>
          </cell>
          <cell r="T567">
            <v>0</v>
          </cell>
        </row>
        <row r="568">
          <cell r="A568">
            <v>2673156989800</v>
          </cell>
          <cell r="T568">
            <v>327</v>
          </cell>
        </row>
        <row r="569">
          <cell r="A569">
            <v>2673347989800</v>
          </cell>
          <cell r="T569">
            <v>69</v>
          </cell>
        </row>
        <row r="570">
          <cell r="A570">
            <v>2673356989800</v>
          </cell>
          <cell r="T570">
            <v>8296</v>
          </cell>
        </row>
        <row r="571">
          <cell r="A571">
            <v>2673856989800</v>
          </cell>
          <cell r="T571">
            <v>133</v>
          </cell>
        </row>
        <row r="572">
          <cell r="A572">
            <v>2673956989800</v>
          </cell>
          <cell r="T572">
            <v>0</v>
          </cell>
        </row>
        <row r="573">
          <cell r="A573">
            <v>906085001</v>
          </cell>
          <cell r="T573">
            <v>0.4</v>
          </cell>
        </row>
        <row r="574">
          <cell r="A574">
            <v>908021901</v>
          </cell>
          <cell r="T574">
            <v>0</v>
          </cell>
        </row>
        <row r="575">
          <cell r="A575">
            <v>908122201</v>
          </cell>
          <cell r="T575">
            <v>0</v>
          </cell>
        </row>
        <row r="576">
          <cell r="A576">
            <v>908122301</v>
          </cell>
          <cell r="T576">
            <v>0</v>
          </cell>
        </row>
        <row r="577">
          <cell r="A577">
            <v>908122401</v>
          </cell>
          <cell r="T577">
            <v>0</v>
          </cell>
        </row>
        <row r="578">
          <cell r="A578">
            <v>908122701</v>
          </cell>
          <cell r="T578">
            <v>0</v>
          </cell>
        </row>
        <row r="579">
          <cell r="A579">
            <v>908123401</v>
          </cell>
          <cell r="T579">
            <v>0</v>
          </cell>
        </row>
        <row r="580">
          <cell r="A580">
            <v>908123601</v>
          </cell>
          <cell r="T580">
            <v>0</v>
          </cell>
        </row>
        <row r="581">
          <cell r="A581">
            <v>905598401</v>
          </cell>
          <cell r="T581">
            <v>151</v>
          </cell>
        </row>
        <row r="582">
          <cell r="A582">
            <v>908506701</v>
          </cell>
          <cell r="T582">
            <v>245305</v>
          </cell>
        </row>
        <row r="583">
          <cell r="A583">
            <v>908506801</v>
          </cell>
          <cell r="T583">
            <v>211779</v>
          </cell>
        </row>
        <row r="584">
          <cell r="A584">
            <v>909007699</v>
          </cell>
          <cell r="T584">
            <v>2070</v>
          </cell>
        </row>
        <row r="585">
          <cell r="A585">
            <v>909007799</v>
          </cell>
          <cell r="T585">
            <v>102</v>
          </cell>
        </row>
        <row r="586">
          <cell r="A586">
            <v>909007899</v>
          </cell>
          <cell r="T586">
            <v>304458</v>
          </cell>
        </row>
        <row r="587">
          <cell r="A587">
            <v>909007999</v>
          </cell>
          <cell r="T587">
            <v>52366</v>
          </cell>
        </row>
        <row r="588">
          <cell r="A588">
            <v>909008001</v>
          </cell>
          <cell r="T588">
            <v>44399</v>
          </cell>
        </row>
        <row r="589">
          <cell r="A589">
            <v>909008101</v>
          </cell>
          <cell r="T589">
            <v>136</v>
          </cell>
        </row>
        <row r="590">
          <cell r="A590">
            <v>909009099</v>
          </cell>
          <cell r="T590">
            <v>9310</v>
          </cell>
        </row>
        <row r="591">
          <cell r="A591">
            <v>909009199</v>
          </cell>
          <cell r="T591">
            <v>1092</v>
          </cell>
        </row>
        <row r="592">
          <cell r="A592">
            <v>909009299</v>
          </cell>
          <cell r="T592">
            <v>0</v>
          </cell>
        </row>
        <row r="593">
          <cell r="A593">
            <v>909009399</v>
          </cell>
          <cell r="T593">
            <v>0</v>
          </cell>
        </row>
        <row r="594">
          <cell r="A594">
            <v>909009499</v>
          </cell>
          <cell r="T594">
            <v>0</v>
          </cell>
        </row>
        <row r="595">
          <cell r="A595">
            <v>909009599</v>
          </cell>
          <cell r="T595">
            <v>0</v>
          </cell>
        </row>
        <row r="596">
          <cell r="A596">
            <v>909009699</v>
          </cell>
          <cell r="T596">
            <v>0</v>
          </cell>
        </row>
        <row r="597">
          <cell r="A597">
            <v>909009799</v>
          </cell>
          <cell r="T597">
            <v>0</v>
          </cell>
        </row>
        <row r="598">
          <cell r="A598">
            <v>909009899</v>
          </cell>
          <cell r="T598">
            <v>310</v>
          </cell>
        </row>
        <row r="599">
          <cell r="A599">
            <v>909578099</v>
          </cell>
          <cell r="T599">
            <v>106021</v>
          </cell>
        </row>
        <row r="600">
          <cell r="A600">
            <v>909578199</v>
          </cell>
          <cell r="T600">
            <v>79210</v>
          </cell>
        </row>
        <row r="601">
          <cell r="A601">
            <v>909578299</v>
          </cell>
          <cell r="T601">
            <v>511808</v>
          </cell>
        </row>
        <row r="602">
          <cell r="A602">
            <v>909578399</v>
          </cell>
          <cell r="T602">
            <v>366972</v>
          </cell>
        </row>
        <row r="603">
          <cell r="A603">
            <v>909578499</v>
          </cell>
          <cell r="T603">
            <v>0</v>
          </cell>
        </row>
        <row r="604">
          <cell r="A604">
            <v>909579699</v>
          </cell>
          <cell r="T604">
            <v>0</v>
          </cell>
        </row>
        <row r="605">
          <cell r="A605">
            <v>6361520869800</v>
          </cell>
          <cell r="T605">
            <v>7020</v>
          </cell>
        </row>
        <row r="606">
          <cell r="A606">
            <v>6361520879800</v>
          </cell>
          <cell r="T606">
            <v>8200</v>
          </cell>
        </row>
        <row r="607">
          <cell r="A607">
            <v>6361524339800</v>
          </cell>
          <cell r="T607">
            <v>900</v>
          </cell>
        </row>
        <row r="608">
          <cell r="A608">
            <v>6361524869800</v>
          </cell>
          <cell r="T608">
            <v>72060</v>
          </cell>
        </row>
        <row r="609">
          <cell r="A609">
            <v>6361524879800</v>
          </cell>
          <cell r="T609">
            <v>22700</v>
          </cell>
        </row>
        <row r="610">
          <cell r="A610">
            <v>6361532849800</v>
          </cell>
          <cell r="T610">
            <v>42960</v>
          </cell>
        </row>
        <row r="611">
          <cell r="A611">
            <v>6361532869800</v>
          </cell>
          <cell r="T611">
            <v>84860</v>
          </cell>
        </row>
        <row r="612">
          <cell r="A612">
            <v>6361716799800</v>
          </cell>
          <cell r="T612">
            <v>0</v>
          </cell>
        </row>
        <row r="613">
          <cell r="A613">
            <v>6361724799800</v>
          </cell>
          <cell r="T613">
            <v>320</v>
          </cell>
        </row>
        <row r="614">
          <cell r="A614">
            <v>6361732799800</v>
          </cell>
          <cell r="T614">
            <v>1980</v>
          </cell>
        </row>
        <row r="615">
          <cell r="A615">
            <v>6361736799800</v>
          </cell>
          <cell r="T615">
            <v>40</v>
          </cell>
        </row>
        <row r="616">
          <cell r="A616">
            <v>6362420869800</v>
          </cell>
          <cell r="T616">
            <v>0</v>
          </cell>
        </row>
        <row r="617">
          <cell r="A617">
            <v>6362424869800</v>
          </cell>
          <cell r="T617">
            <v>3060</v>
          </cell>
        </row>
        <row r="618">
          <cell r="A618">
            <v>6362432849800</v>
          </cell>
          <cell r="T618">
            <v>2200</v>
          </cell>
        </row>
        <row r="619">
          <cell r="A619">
            <v>6362532799800</v>
          </cell>
          <cell r="T619">
            <v>0</v>
          </cell>
        </row>
        <row r="620">
          <cell r="A620">
            <v>6363205879800</v>
          </cell>
          <cell r="T620">
            <v>21</v>
          </cell>
        </row>
        <row r="621">
          <cell r="A621">
            <v>6363222859800</v>
          </cell>
          <cell r="T621">
            <v>3</v>
          </cell>
        </row>
        <row r="622">
          <cell r="A622">
            <v>6363226859800</v>
          </cell>
          <cell r="T622">
            <v>3</v>
          </cell>
        </row>
        <row r="623">
          <cell r="A623">
            <v>1220298989800</v>
          </cell>
          <cell r="T623">
            <v>0</v>
          </cell>
        </row>
        <row r="624">
          <cell r="A624">
            <v>4901508989800</v>
          </cell>
          <cell r="T624">
            <v>0</v>
          </cell>
        </row>
        <row r="625">
          <cell r="A625">
            <v>103008699</v>
          </cell>
          <cell r="T625">
            <v>35</v>
          </cell>
        </row>
        <row r="626">
          <cell r="A626">
            <v>103008799</v>
          </cell>
          <cell r="T626">
            <v>40</v>
          </cell>
        </row>
        <row r="627">
          <cell r="A627">
            <v>103008899</v>
          </cell>
          <cell r="T627">
            <v>150</v>
          </cell>
        </row>
        <row r="628">
          <cell r="A628">
            <v>110220899</v>
          </cell>
          <cell r="T628">
            <v>6875</v>
          </cell>
        </row>
        <row r="629">
          <cell r="A629">
            <v>110221299</v>
          </cell>
          <cell r="T629">
            <v>1127</v>
          </cell>
        </row>
        <row r="630">
          <cell r="A630">
            <v>110230688</v>
          </cell>
          <cell r="T630">
            <v>0</v>
          </cell>
        </row>
        <row r="631">
          <cell r="A631">
            <v>110230888</v>
          </cell>
          <cell r="T631">
            <v>0</v>
          </cell>
        </row>
        <row r="632">
          <cell r="A632">
            <v>110231288</v>
          </cell>
          <cell r="T632">
            <v>0</v>
          </cell>
        </row>
        <row r="633">
          <cell r="A633">
            <v>110231688</v>
          </cell>
          <cell r="T633">
            <v>0</v>
          </cell>
        </row>
        <row r="634">
          <cell r="A634">
            <v>110380688</v>
          </cell>
          <cell r="T634">
            <v>0</v>
          </cell>
        </row>
        <row r="635">
          <cell r="A635">
            <v>110380888</v>
          </cell>
          <cell r="T635">
            <v>900</v>
          </cell>
        </row>
        <row r="636">
          <cell r="A636">
            <v>110381288</v>
          </cell>
          <cell r="T636">
            <v>0</v>
          </cell>
        </row>
        <row r="637">
          <cell r="A637">
            <v>110620699</v>
          </cell>
          <cell r="T637">
            <v>3659</v>
          </cell>
        </row>
        <row r="638">
          <cell r="A638">
            <v>110620877</v>
          </cell>
          <cell r="T638">
            <v>2075</v>
          </cell>
        </row>
        <row r="639">
          <cell r="A639">
            <v>110620888</v>
          </cell>
          <cell r="T639">
            <v>5959</v>
          </cell>
        </row>
        <row r="640">
          <cell r="A640">
            <v>110620899</v>
          </cell>
          <cell r="T640">
            <v>121081</v>
          </cell>
        </row>
        <row r="641">
          <cell r="A641">
            <v>110621277</v>
          </cell>
          <cell r="T641">
            <v>1125</v>
          </cell>
        </row>
        <row r="642">
          <cell r="A642">
            <v>110621288</v>
          </cell>
          <cell r="T642">
            <v>7382</v>
          </cell>
        </row>
        <row r="643">
          <cell r="A643">
            <v>110621299</v>
          </cell>
          <cell r="T643">
            <v>65857</v>
          </cell>
        </row>
        <row r="644">
          <cell r="A644">
            <v>110621677</v>
          </cell>
          <cell r="T644">
            <v>130</v>
          </cell>
        </row>
        <row r="645">
          <cell r="A645">
            <v>110621688</v>
          </cell>
          <cell r="T645">
            <v>30</v>
          </cell>
        </row>
        <row r="646">
          <cell r="A646">
            <v>110621699</v>
          </cell>
          <cell r="T646">
            <v>9070</v>
          </cell>
        </row>
        <row r="647">
          <cell r="A647">
            <v>209095099</v>
          </cell>
          <cell r="T647">
            <v>1546367</v>
          </cell>
        </row>
        <row r="648">
          <cell r="A648">
            <v>209095199</v>
          </cell>
          <cell r="T648">
            <v>401391</v>
          </cell>
        </row>
        <row r="649">
          <cell r="A649">
            <v>209095299</v>
          </cell>
          <cell r="T649">
            <v>543398</v>
          </cell>
        </row>
        <row r="650">
          <cell r="A650">
            <v>209095399</v>
          </cell>
          <cell r="T650">
            <v>209878</v>
          </cell>
        </row>
        <row r="651">
          <cell r="A651">
            <v>209095499</v>
          </cell>
          <cell r="T651">
            <v>50338</v>
          </cell>
        </row>
        <row r="652">
          <cell r="A652">
            <v>209096199</v>
          </cell>
          <cell r="T652">
            <v>18716</v>
          </cell>
        </row>
        <row r="653">
          <cell r="A653">
            <v>209096399</v>
          </cell>
          <cell r="T653">
            <v>4897</v>
          </cell>
        </row>
        <row r="654">
          <cell r="A654">
            <v>503008399</v>
          </cell>
          <cell r="T654">
            <v>0</v>
          </cell>
        </row>
        <row r="655">
          <cell r="A655">
            <v>503008499</v>
          </cell>
          <cell r="T655">
            <v>0</v>
          </cell>
        </row>
        <row r="656">
          <cell r="A656">
            <v>503008599</v>
          </cell>
          <cell r="T656">
            <v>50</v>
          </cell>
        </row>
        <row r="657">
          <cell r="A657">
            <v>909024799</v>
          </cell>
          <cell r="T657">
            <v>4896</v>
          </cell>
        </row>
        <row r="658">
          <cell r="A658">
            <v>1595408479800</v>
          </cell>
          <cell r="T658">
            <v>0</v>
          </cell>
        </row>
        <row r="659">
          <cell r="A659">
            <v>1595408619800</v>
          </cell>
          <cell r="T659">
            <v>0</v>
          </cell>
        </row>
        <row r="660">
          <cell r="A660">
            <v>1595508529800</v>
          </cell>
          <cell r="T660">
            <v>0</v>
          </cell>
        </row>
        <row r="661">
          <cell r="A661">
            <v>2594612166100</v>
          </cell>
          <cell r="T661">
            <v>0</v>
          </cell>
        </row>
        <row r="662">
          <cell r="A662">
            <v>2596408121600</v>
          </cell>
          <cell r="T662">
            <v>2</v>
          </cell>
        </row>
        <row r="663">
          <cell r="A663">
            <v>6200908989800</v>
          </cell>
          <cell r="T663">
            <v>2263</v>
          </cell>
        </row>
        <row r="664">
          <cell r="A664">
            <v>6200912989800</v>
          </cell>
          <cell r="T664">
            <v>1</v>
          </cell>
        </row>
        <row r="665">
          <cell r="A665">
            <v>6202916089800</v>
          </cell>
          <cell r="T665">
            <v>0</v>
          </cell>
        </row>
        <row r="666">
          <cell r="A666">
            <v>6204008129800</v>
          </cell>
          <cell r="T666">
            <v>0</v>
          </cell>
        </row>
        <row r="667">
          <cell r="A667">
            <v>6204108129800</v>
          </cell>
          <cell r="T667">
            <v>0</v>
          </cell>
        </row>
        <row r="668">
          <cell r="A668">
            <v>6208008129800</v>
          </cell>
          <cell r="T668">
            <v>0</v>
          </cell>
        </row>
        <row r="669">
          <cell r="A669">
            <v>6208108129800</v>
          </cell>
          <cell r="T669">
            <v>0</v>
          </cell>
        </row>
        <row r="670">
          <cell r="A670">
            <v>6225408089800</v>
          </cell>
          <cell r="T670">
            <v>0</v>
          </cell>
        </row>
        <row r="671">
          <cell r="A671">
            <v>6225412129800</v>
          </cell>
          <cell r="T671">
            <v>0</v>
          </cell>
        </row>
        <row r="672">
          <cell r="A672">
            <v>6226812129800</v>
          </cell>
          <cell r="T672">
            <v>0</v>
          </cell>
        </row>
        <row r="673">
          <cell r="A673">
            <v>6237308424700</v>
          </cell>
          <cell r="T673">
            <v>0</v>
          </cell>
        </row>
        <row r="674">
          <cell r="A674">
            <v>6237308425200</v>
          </cell>
          <cell r="T674">
            <v>0</v>
          </cell>
        </row>
        <row r="675">
          <cell r="A675">
            <v>6237312425200</v>
          </cell>
          <cell r="T675">
            <v>0</v>
          </cell>
        </row>
        <row r="676">
          <cell r="A676">
            <v>6237408414700</v>
          </cell>
          <cell r="T676">
            <v>0</v>
          </cell>
        </row>
        <row r="677">
          <cell r="A677">
            <v>6237408415200</v>
          </cell>
          <cell r="T677">
            <v>0</v>
          </cell>
        </row>
        <row r="678">
          <cell r="A678">
            <v>6237412415200</v>
          </cell>
          <cell r="T678">
            <v>0</v>
          </cell>
        </row>
        <row r="679">
          <cell r="A679">
            <v>6509504968100</v>
          </cell>
          <cell r="T679">
            <v>0</v>
          </cell>
        </row>
        <row r="680">
          <cell r="A680">
            <v>6509504968700</v>
          </cell>
          <cell r="T680">
            <v>0</v>
          </cell>
        </row>
        <row r="681">
          <cell r="A681" t="str">
            <v>LF6204008129800</v>
          </cell>
          <cell r="T681">
            <v>11</v>
          </cell>
        </row>
        <row r="682">
          <cell r="A682" t="str">
            <v>LF6204108129800</v>
          </cell>
          <cell r="T682">
            <v>101</v>
          </cell>
        </row>
        <row r="683">
          <cell r="A683" t="str">
            <v>LF6206008129800</v>
          </cell>
          <cell r="T683">
            <v>7</v>
          </cell>
        </row>
        <row r="684">
          <cell r="A684" t="str">
            <v>LF6206108129800</v>
          </cell>
          <cell r="T684">
            <v>59</v>
          </cell>
        </row>
        <row r="685">
          <cell r="A685" t="str">
            <v>LF6206808129800</v>
          </cell>
          <cell r="T685">
            <v>0</v>
          </cell>
        </row>
        <row r="686">
          <cell r="A686" t="str">
            <v>LF6208008129800</v>
          </cell>
          <cell r="T686">
            <v>8</v>
          </cell>
        </row>
        <row r="687">
          <cell r="A687" t="str">
            <v>LF6208108129800</v>
          </cell>
          <cell r="T687">
            <v>59</v>
          </cell>
        </row>
        <row r="688">
          <cell r="A688" t="str">
            <v>LF6225408089800</v>
          </cell>
          <cell r="T688">
            <v>23</v>
          </cell>
        </row>
        <row r="689">
          <cell r="A689" t="str">
            <v>LF6226808089800</v>
          </cell>
          <cell r="T689">
            <v>125</v>
          </cell>
        </row>
        <row r="690">
          <cell r="A690" t="str">
            <v>LF6226812129800</v>
          </cell>
          <cell r="T690">
            <v>30</v>
          </cell>
        </row>
        <row r="691">
          <cell r="A691">
            <v>6016520169800</v>
          </cell>
          <cell r="T691">
            <v>0</v>
          </cell>
        </row>
        <row r="692">
          <cell r="A692">
            <v>6016538389800</v>
          </cell>
          <cell r="T692">
            <v>0</v>
          </cell>
        </row>
        <row r="693">
          <cell r="A693">
            <v>6019506069800</v>
          </cell>
          <cell r="T693">
            <v>0</v>
          </cell>
        </row>
        <row r="694">
          <cell r="A694">
            <v>6618708909800</v>
          </cell>
          <cell r="T694">
            <v>0</v>
          </cell>
        </row>
        <row r="695">
          <cell r="A695">
            <v>6618732719800</v>
          </cell>
          <cell r="T695">
            <v>0</v>
          </cell>
        </row>
        <row r="696">
          <cell r="A696">
            <v>6618736489800</v>
          </cell>
          <cell r="T696">
            <v>0</v>
          </cell>
        </row>
        <row r="697">
          <cell r="A697">
            <v>6618738659800</v>
          </cell>
          <cell r="T697">
            <v>0</v>
          </cell>
        </row>
        <row r="698">
          <cell r="A698" t="str">
            <v>LF6014420089800</v>
          </cell>
          <cell r="T698">
            <v>2</v>
          </cell>
        </row>
        <row r="699">
          <cell r="A699" t="str">
            <v>LF6023532329800D</v>
          </cell>
          <cell r="T699">
            <v>0</v>
          </cell>
        </row>
        <row r="700">
          <cell r="A700" t="str">
            <v>LF6029002029800</v>
          </cell>
          <cell r="T700">
            <v>0</v>
          </cell>
        </row>
        <row r="701">
          <cell r="A701" t="str">
            <v>LF6029012129800D</v>
          </cell>
          <cell r="T701">
            <v>0</v>
          </cell>
        </row>
        <row r="702">
          <cell r="A702" t="str">
            <v>LF6029032329800D</v>
          </cell>
          <cell r="T702">
            <v>0</v>
          </cell>
        </row>
        <row r="703">
          <cell r="A703" t="str">
            <v>LF6029502029800</v>
          </cell>
          <cell r="T703">
            <v>18</v>
          </cell>
        </row>
        <row r="704">
          <cell r="A704" t="str">
            <v>LF6065702029800</v>
          </cell>
          <cell r="T704">
            <v>0</v>
          </cell>
        </row>
        <row r="705">
          <cell r="A705">
            <v>8490412989800</v>
          </cell>
          <cell r="T705">
            <v>505</v>
          </cell>
        </row>
        <row r="706">
          <cell r="A706">
            <v>1108908219800</v>
          </cell>
          <cell r="T706">
            <v>11338</v>
          </cell>
        </row>
        <row r="707">
          <cell r="A707">
            <v>1108908989800</v>
          </cell>
          <cell r="T707">
            <v>607</v>
          </cell>
        </row>
        <row r="708">
          <cell r="A708">
            <v>1108908999900</v>
          </cell>
          <cell r="T708">
            <v>0</v>
          </cell>
        </row>
        <row r="709">
          <cell r="A709" t="str">
            <v>P0710108089802</v>
          </cell>
          <cell r="T709">
            <v>0</v>
          </cell>
        </row>
        <row r="710">
          <cell r="A710" t="str">
            <v>P0710112129802</v>
          </cell>
          <cell r="T710">
            <v>0</v>
          </cell>
        </row>
        <row r="711">
          <cell r="A711" t="str">
            <v>P0710116169802</v>
          </cell>
          <cell r="T711">
            <v>0</v>
          </cell>
        </row>
        <row r="712">
          <cell r="A712" t="str">
            <v>P0710120209802</v>
          </cell>
          <cell r="T712">
            <v>0</v>
          </cell>
        </row>
        <row r="713">
          <cell r="A713" t="str">
            <v>P0710124249802</v>
          </cell>
          <cell r="T713">
            <v>0</v>
          </cell>
        </row>
        <row r="714">
          <cell r="A714" t="str">
            <v>P0710132329802</v>
          </cell>
          <cell r="T714">
            <v>0</v>
          </cell>
        </row>
        <row r="715">
          <cell r="A715" t="str">
            <v>P0710508089802</v>
          </cell>
          <cell r="T715">
            <v>0</v>
          </cell>
        </row>
        <row r="716">
          <cell r="A716" t="str">
            <v>P0710512129802</v>
          </cell>
          <cell r="T716">
            <v>0</v>
          </cell>
        </row>
        <row r="717">
          <cell r="A717" t="str">
            <v>P0710516169802</v>
          </cell>
          <cell r="T717">
            <v>0</v>
          </cell>
        </row>
        <row r="718">
          <cell r="A718" t="str">
            <v>P0710520209802</v>
          </cell>
          <cell r="T718">
            <v>0</v>
          </cell>
        </row>
        <row r="719">
          <cell r="A719" t="str">
            <v>P0710524249802</v>
          </cell>
          <cell r="T719">
            <v>0</v>
          </cell>
        </row>
        <row r="720">
          <cell r="A720" t="str">
            <v>P0716508089802</v>
          </cell>
          <cell r="T720">
            <v>0</v>
          </cell>
        </row>
        <row r="721">
          <cell r="A721" t="str">
            <v>P0716512089802</v>
          </cell>
          <cell r="T721">
            <v>0</v>
          </cell>
        </row>
        <row r="722">
          <cell r="A722" t="str">
            <v>P0716512129802</v>
          </cell>
          <cell r="T722">
            <v>0</v>
          </cell>
        </row>
        <row r="723">
          <cell r="A723" t="str">
            <v>P0716512169802</v>
          </cell>
          <cell r="T723">
            <v>0</v>
          </cell>
        </row>
        <row r="724">
          <cell r="A724" t="str">
            <v>P0716516129802</v>
          </cell>
          <cell r="T724">
            <v>0</v>
          </cell>
        </row>
        <row r="725">
          <cell r="A725" t="str">
            <v>P0716516169802</v>
          </cell>
          <cell r="T725">
            <v>0</v>
          </cell>
        </row>
        <row r="726">
          <cell r="A726" t="str">
            <v>P0716520169802</v>
          </cell>
          <cell r="T726">
            <v>0</v>
          </cell>
        </row>
        <row r="727">
          <cell r="A727" t="str">
            <v>P0716520209802</v>
          </cell>
          <cell r="T727">
            <v>0</v>
          </cell>
        </row>
        <row r="728">
          <cell r="A728" t="str">
            <v>P0716524209802</v>
          </cell>
          <cell r="T728">
            <v>0</v>
          </cell>
        </row>
        <row r="729">
          <cell r="A729" t="str">
            <v>P0716524249802</v>
          </cell>
          <cell r="T729">
            <v>0</v>
          </cell>
        </row>
        <row r="730">
          <cell r="A730" t="str">
            <v>P0723508089802</v>
          </cell>
          <cell r="T730">
            <v>0</v>
          </cell>
        </row>
        <row r="731">
          <cell r="A731" t="str">
            <v>P0723512129802</v>
          </cell>
          <cell r="T731">
            <v>0</v>
          </cell>
        </row>
        <row r="732">
          <cell r="A732" t="str">
            <v>P0723516169802</v>
          </cell>
          <cell r="T732">
            <v>0</v>
          </cell>
        </row>
        <row r="733">
          <cell r="A733" t="str">
            <v>P0723520209802</v>
          </cell>
          <cell r="T733">
            <v>0</v>
          </cell>
        </row>
        <row r="734">
          <cell r="A734" t="str">
            <v>P0723524249802</v>
          </cell>
          <cell r="T734">
            <v>0</v>
          </cell>
        </row>
        <row r="735">
          <cell r="A735" t="str">
            <v>P0725408080802</v>
          </cell>
          <cell r="T735">
            <v>0</v>
          </cell>
        </row>
        <row r="736">
          <cell r="A736" t="str">
            <v>P0725416161602</v>
          </cell>
          <cell r="T736">
            <v>0</v>
          </cell>
        </row>
        <row r="737">
          <cell r="A737" t="str">
            <v>P0725508089802</v>
          </cell>
          <cell r="T737">
            <v>0</v>
          </cell>
        </row>
        <row r="738">
          <cell r="A738" t="str">
            <v>P0725516169802</v>
          </cell>
          <cell r="T738">
            <v>0</v>
          </cell>
        </row>
        <row r="739">
          <cell r="A739" t="str">
            <v>P0725712129802</v>
          </cell>
          <cell r="T739">
            <v>0</v>
          </cell>
        </row>
        <row r="740">
          <cell r="A740" t="str">
            <v>P0739608989802</v>
          </cell>
          <cell r="T740">
            <v>0</v>
          </cell>
        </row>
        <row r="741">
          <cell r="A741" t="str">
            <v>P0739612989802</v>
          </cell>
          <cell r="T741">
            <v>0</v>
          </cell>
        </row>
        <row r="742">
          <cell r="A742" t="str">
            <v>P0739616989802</v>
          </cell>
          <cell r="T742">
            <v>0</v>
          </cell>
        </row>
        <row r="743">
          <cell r="A743" t="str">
            <v>P0739620989802</v>
          </cell>
          <cell r="T743">
            <v>0</v>
          </cell>
        </row>
        <row r="744">
          <cell r="A744" t="str">
            <v>P0746008080802</v>
          </cell>
          <cell r="T744">
            <v>0</v>
          </cell>
        </row>
        <row r="745">
          <cell r="A745" t="str">
            <v>P0746012121202</v>
          </cell>
          <cell r="T745">
            <v>0</v>
          </cell>
        </row>
        <row r="746">
          <cell r="A746" t="str">
            <v>P0746016161602</v>
          </cell>
          <cell r="T746">
            <v>0</v>
          </cell>
        </row>
        <row r="747">
          <cell r="A747" t="str">
            <v>P0746020202002</v>
          </cell>
          <cell r="T747">
            <v>0</v>
          </cell>
        </row>
        <row r="748">
          <cell r="A748" t="str">
            <v>P0746032323202</v>
          </cell>
          <cell r="T748">
            <v>0</v>
          </cell>
        </row>
        <row r="749">
          <cell r="A749" t="str">
            <v>P0748008080802</v>
          </cell>
          <cell r="T749">
            <v>0</v>
          </cell>
        </row>
        <row r="750">
          <cell r="A750" t="str">
            <v>P0748012121202</v>
          </cell>
          <cell r="T750">
            <v>0</v>
          </cell>
        </row>
        <row r="751">
          <cell r="A751" t="str">
            <v>P0748016161602</v>
          </cell>
          <cell r="T751">
            <v>0</v>
          </cell>
        </row>
        <row r="752">
          <cell r="A752" t="str">
            <v>PO725512129802</v>
          </cell>
          <cell r="T752">
            <v>0</v>
          </cell>
        </row>
        <row r="753">
          <cell r="A753">
            <v>107501799</v>
          </cell>
          <cell r="T753">
            <v>11423</v>
          </cell>
        </row>
        <row r="754">
          <cell r="A754">
            <v>107501899</v>
          </cell>
          <cell r="T754">
            <v>4109</v>
          </cell>
        </row>
        <row r="755">
          <cell r="A755">
            <v>109095699</v>
          </cell>
          <cell r="T755">
            <v>0</v>
          </cell>
        </row>
        <row r="756">
          <cell r="A756">
            <v>109095799</v>
          </cell>
          <cell r="T756">
            <v>0</v>
          </cell>
        </row>
        <row r="757">
          <cell r="A757">
            <v>109095899</v>
          </cell>
          <cell r="T757">
            <v>18772</v>
          </cell>
        </row>
        <row r="758">
          <cell r="A758">
            <v>209096299</v>
          </cell>
          <cell r="T758">
            <v>0</v>
          </cell>
        </row>
        <row r="759">
          <cell r="A759">
            <v>909008999</v>
          </cell>
          <cell r="T759">
            <v>50</v>
          </cell>
        </row>
        <row r="760">
          <cell r="A760">
            <v>909578599</v>
          </cell>
          <cell r="T760">
            <v>23715</v>
          </cell>
        </row>
        <row r="761">
          <cell r="A761">
            <v>909578699</v>
          </cell>
          <cell r="T761">
            <v>42545</v>
          </cell>
        </row>
        <row r="762">
          <cell r="A762">
            <v>909578799</v>
          </cell>
          <cell r="T762">
            <v>81699</v>
          </cell>
        </row>
        <row r="763">
          <cell r="A763">
            <v>909578899</v>
          </cell>
          <cell r="T763">
            <v>20980</v>
          </cell>
        </row>
        <row r="764">
          <cell r="A764">
            <v>8288808129800</v>
          </cell>
          <cell r="T764">
            <v>21</v>
          </cell>
        </row>
        <row r="765">
          <cell r="A765">
            <v>8885912120200</v>
          </cell>
          <cell r="T765">
            <v>0</v>
          </cell>
        </row>
        <row r="766">
          <cell r="A766" t="str">
            <v>LF7481202029800</v>
          </cell>
          <cell r="T766">
            <v>0</v>
          </cell>
        </row>
        <row r="767">
          <cell r="A767" t="str">
            <v>LF8097608089802</v>
          </cell>
          <cell r="T767">
            <v>2</v>
          </cell>
        </row>
        <row r="768">
          <cell r="A768" t="str">
            <v>LF8097612129802</v>
          </cell>
          <cell r="T768">
            <v>10</v>
          </cell>
        </row>
        <row r="769">
          <cell r="A769" t="str">
            <v>LF8097616169802</v>
          </cell>
          <cell r="T769">
            <v>5</v>
          </cell>
        </row>
        <row r="770">
          <cell r="A770" t="str">
            <v>LF8097620209802</v>
          </cell>
          <cell r="T770">
            <v>0</v>
          </cell>
        </row>
        <row r="771">
          <cell r="A771" t="str">
            <v>LF8097624249802</v>
          </cell>
          <cell r="T771">
            <v>0</v>
          </cell>
        </row>
        <row r="772">
          <cell r="A772" t="str">
            <v>LF8097632329802</v>
          </cell>
          <cell r="T772">
            <v>0</v>
          </cell>
        </row>
        <row r="773">
          <cell r="A773">
            <v>6270304047200</v>
          </cell>
          <cell r="T773">
            <v>0</v>
          </cell>
        </row>
        <row r="774">
          <cell r="A774">
            <v>6270304047400</v>
          </cell>
          <cell r="T774">
            <v>0</v>
          </cell>
        </row>
        <row r="775">
          <cell r="A775">
            <v>6270304047700</v>
          </cell>
          <cell r="T775">
            <v>24</v>
          </cell>
        </row>
        <row r="776">
          <cell r="A776">
            <v>6270304048100</v>
          </cell>
          <cell r="T776">
            <v>0</v>
          </cell>
        </row>
        <row r="777">
          <cell r="A777">
            <v>6454208799800</v>
          </cell>
          <cell r="T777">
            <v>0</v>
          </cell>
        </row>
        <row r="778">
          <cell r="A778">
            <v>6454212799800</v>
          </cell>
          <cell r="T778">
            <v>0</v>
          </cell>
        </row>
        <row r="779">
          <cell r="A779">
            <v>6454216799800</v>
          </cell>
          <cell r="T779">
            <v>0</v>
          </cell>
        </row>
        <row r="780">
          <cell r="A780">
            <v>6457208759800</v>
          </cell>
          <cell r="T780">
            <v>50500</v>
          </cell>
        </row>
        <row r="781">
          <cell r="A781">
            <v>6457208799800</v>
          </cell>
          <cell r="T781">
            <v>28100</v>
          </cell>
        </row>
        <row r="782">
          <cell r="A782">
            <v>6457212759800</v>
          </cell>
          <cell r="T782">
            <v>21750</v>
          </cell>
        </row>
        <row r="783">
          <cell r="A783">
            <v>6457212799800</v>
          </cell>
          <cell r="T783">
            <v>22700</v>
          </cell>
        </row>
        <row r="784">
          <cell r="A784">
            <v>6457216799800</v>
          </cell>
          <cell r="T784">
            <v>380</v>
          </cell>
        </row>
        <row r="785">
          <cell r="A785">
            <v>6457308759800</v>
          </cell>
          <cell r="T785">
            <v>40000</v>
          </cell>
        </row>
        <row r="786">
          <cell r="A786">
            <v>6457308799800</v>
          </cell>
          <cell r="T786">
            <v>21580</v>
          </cell>
        </row>
        <row r="787">
          <cell r="A787">
            <v>6457312759800</v>
          </cell>
          <cell r="T787">
            <v>10500</v>
          </cell>
        </row>
        <row r="788">
          <cell r="A788">
            <v>6457312799800</v>
          </cell>
          <cell r="T788">
            <v>15800</v>
          </cell>
        </row>
        <row r="789">
          <cell r="A789">
            <v>6457316799800</v>
          </cell>
          <cell r="T789">
            <v>1200</v>
          </cell>
        </row>
        <row r="790">
          <cell r="A790">
            <v>6463904719800</v>
          </cell>
          <cell r="T790">
            <v>0</v>
          </cell>
        </row>
        <row r="791">
          <cell r="A791">
            <v>6463906719800</v>
          </cell>
          <cell r="T791">
            <v>1200</v>
          </cell>
        </row>
        <row r="792">
          <cell r="A792">
            <v>6463906799800</v>
          </cell>
          <cell r="T792">
            <v>0</v>
          </cell>
        </row>
        <row r="793">
          <cell r="A793">
            <v>6463908719800</v>
          </cell>
          <cell r="T793">
            <v>3680</v>
          </cell>
        </row>
        <row r="794">
          <cell r="A794">
            <v>6463908759800</v>
          </cell>
          <cell r="T794">
            <v>20500</v>
          </cell>
        </row>
        <row r="795">
          <cell r="A795">
            <v>6463908799800</v>
          </cell>
          <cell r="T795">
            <v>19800</v>
          </cell>
        </row>
        <row r="796">
          <cell r="A796">
            <v>6463912719800</v>
          </cell>
          <cell r="T796">
            <v>3150</v>
          </cell>
        </row>
        <row r="797">
          <cell r="A797">
            <v>6463912759800</v>
          </cell>
          <cell r="T797">
            <v>1500</v>
          </cell>
        </row>
        <row r="798">
          <cell r="A798">
            <v>6463912799800</v>
          </cell>
          <cell r="T798">
            <v>19300</v>
          </cell>
        </row>
        <row r="799">
          <cell r="A799">
            <v>6463916799800</v>
          </cell>
          <cell r="T799">
            <v>5020</v>
          </cell>
        </row>
        <row r="800">
          <cell r="A800">
            <v>6464002879800</v>
          </cell>
          <cell r="T800">
            <v>55200</v>
          </cell>
        </row>
        <row r="801">
          <cell r="A801">
            <v>6464004859800</v>
          </cell>
          <cell r="T801">
            <v>0</v>
          </cell>
        </row>
        <row r="802">
          <cell r="A802">
            <v>6464004859802</v>
          </cell>
          <cell r="T802">
            <v>0</v>
          </cell>
        </row>
        <row r="803">
          <cell r="A803">
            <v>6464004879800</v>
          </cell>
          <cell r="T803">
            <v>0</v>
          </cell>
        </row>
        <row r="804">
          <cell r="A804">
            <v>6464004879802</v>
          </cell>
          <cell r="T804">
            <v>74300</v>
          </cell>
        </row>
        <row r="805">
          <cell r="A805">
            <v>6464006809800</v>
          </cell>
          <cell r="T805">
            <v>0</v>
          </cell>
        </row>
        <row r="806">
          <cell r="A806">
            <v>6464006809802</v>
          </cell>
          <cell r="T806">
            <v>0</v>
          </cell>
        </row>
        <row r="807">
          <cell r="A807">
            <v>6464006859800</v>
          </cell>
          <cell r="T807">
            <v>1050</v>
          </cell>
        </row>
        <row r="808">
          <cell r="A808">
            <v>6464006859802</v>
          </cell>
          <cell r="T808">
            <v>1150</v>
          </cell>
        </row>
        <row r="809">
          <cell r="A809">
            <v>6464006879800</v>
          </cell>
          <cell r="T809">
            <v>2300</v>
          </cell>
        </row>
        <row r="810">
          <cell r="A810">
            <v>6464006879802</v>
          </cell>
          <cell r="T810">
            <v>1100</v>
          </cell>
        </row>
        <row r="811">
          <cell r="A811">
            <v>6464008119800</v>
          </cell>
          <cell r="T811">
            <v>0</v>
          </cell>
        </row>
        <row r="812">
          <cell r="A812">
            <v>6464008119802</v>
          </cell>
          <cell r="T812">
            <v>9900</v>
          </cell>
        </row>
        <row r="813">
          <cell r="A813">
            <v>6464008809800</v>
          </cell>
          <cell r="T813">
            <v>0</v>
          </cell>
        </row>
        <row r="814">
          <cell r="A814">
            <v>6464008809802</v>
          </cell>
          <cell r="T814">
            <v>3500</v>
          </cell>
        </row>
        <row r="815">
          <cell r="A815">
            <v>6464008829800</v>
          </cell>
          <cell r="T815">
            <v>0</v>
          </cell>
        </row>
        <row r="816">
          <cell r="A816">
            <v>6464008829802</v>
          </cell>
          <cell r="T816">
            <v>0</v>
          </cell>
        </row>
        <row r="817">
          <cell r="A817">
            <v>6464008859800</v>
          </cell>
          <cell r="T817">
            <v>0</v>
          </cell>
        </row>
        <row r="818">
          <cell r="A818">
            <v>6464008859802</v>
          </cell>
          <cell r="T818">
            <v>11750</v>
          </cell>
        </row>
        <row r="819">
          <cell r="A819">
            <v>6464008879800</v>
          </cell>
          <cell r="T819">
            <v>0</v>
          </cell>
        </row>
        <row r="820">
          <cell r="A820">
            <v>6464008879802</v>
          </cell>
          <cell r="T820">
            <v>76600</v>
          </cell>
        </row>
        <row r="821">
          <cell r="A821">
            <v>6464012119800</v>
          </cell>
          <cell r="T821">
            <v>0</v>
          </cell>
        </row>
        <row r="822">
          <cell r="A822">
            <v>6464012119802</v>
          </cell>
          <cell r="T822">
            <v>10500</v>
          </cell>
        </row>
        <row r="823">
          <cell r="A823">
            <v>6464012809800</v>
          </cell>
          <cell r="T823">
            <v>0</v>
          </cell>
        </row>
        <row r="824">
          <cell r="A824">
            <v>6464012809802</v>
          </cell>
          <cell r="T824">
            <v>5500</v>
          </cell>
        </row>
        <row r="825">
          <cell r="A825">
            <v>6464012829800</v>
          </cell>
          <cell r="T825">
            <v>0</v>
          </cell>
        </row>
        <row r="826">
          <cell r="A826">
            <v>6464012829802</v>
          </cell>
          <cell r="T826">
            <v>0</v>
          </cell>
        </row>
        <row r="827">
          <cell r="A827">
            <v>6464012859800</v>
          </cell>
          <cell r="T827">
            <v>0</v>
          </cell>
        </row>
        <row r="828">
          <cell r="A828">
            <v>6464012859802</v>
          </cell>
          <cell r="T828">
            <v>8650</v>
          </cell>
        </row>
        <row r="829">
          <cell r="A829">
            <v>6464012879800</v>
          </cell>
          <cell r="T829">
            <v>0</v>
          </cell>
        </row>
        <row r="830">
          <cell r="A830">
            <v>6464012879802</v>
          </cell>
          <cell r="T830">
            <v>75000</v>
          </cell>
        </row>
        <row r="831">
          <cell r="A831">
            <v>6464016119800</v>
          </cell>
          <cell r="T831">
            <v>1500</v>
          </cell>
        </row>
        <row r="832">
          <cell r="A832">
            <v>6464016809800</v>
          </cell>
          <cell r="T832">
            <v>5500</v>
          </cell>
        </row>
        <row r="833">
          <cell r="A833">
            <v>6464016859800</v>
          </cell>
          <cell r="T833">
            <v>0</v>
          </cell>
        </row>
        <row r="834">
          <cell r="A834">
            <v>6464016859802</v>
          </cell>
          <cell r="T834">
            <v>0</v>
          </cell>
        </row>
        <row r="835">
          <cell r="A835">
            <v>6464016879800</v>
          </cell>
          <cell r="T835">
            <v>0</v>
          </cell>
        </row>
        <row r="836">
          <cell r="A836">
            <v>6464016879802</v>
          </cell>
          <cell r="T836">
            <v>23000</v>
          </cell>
        </row>
        <row r="837">
          <cell r="A837">
            <v>6464020879800</v>
          </cell>
          <cell r="T837">
            <v>300</v>
          </cell>
        </row>
        <row r="838">
          <cell r="A838">
            <v>6464108119800</v>
          </cell>
          <cell r="T838">
            <v>7500</v>
          </cell>
        </row>
        <row r="839">
          <cell r="A839">
            <v>6464108119802</v>
          </cell>
          <cell r="T839">
            <v>16500</v>
          </cell>
        </row>
        <row r="840">
          <cell r="A840">
            <v>6464108139800</v>
          </cell>
          <cell r="T840">
            <v>0</v>
          </cell>
        </row>
        <row r="841">
          <cell r="A841">
            <v>6464108829800</v>
          </cell>
          <cell r="T841">
            <v>8000</v>
          </cell>
        </row>
        <row r="842">
          <cell r="A842">
            <v>6464108879800</v>
          </cell>
          <cell r="T842">
            <v>900</v>
          </cell>
        </row>
        <row r="843">
          <cell r="A843">
            <v>6464112119800</v>
          </cell>
          <cell r="T843">
            <v>10500</v>
          </cell>
        </row>
        <row r="844">
          <cell r="A844">
            <v>6464112139800</v>
          </cell>
          <cell r="T844">
            <v>0</v>
          </cell>
        </row>
        <row r="845">
          <cell r="A845">
            <v>6464112829800</v>
          </cell>
          <cell r="T845">
            <v>6000</v>
          </cell>
        </row>
        <row r="846">
          <cell r="A846">
            <v>6464112879800</v>
          </cell>
          <cell r="T846">
            <v>0</v>
          </cell>
        </row>
        <row r="847">
          <cell r="A847">
            <v>6464116119800</v>
          </cell>
          <cell r="T847">
            <v>600</v>
          </cell>
        </row>
        <row r="848">
          <cell r="A848">
            <v>6466206879800</v>
          </cell>
          <cell r="T848">
            <v>0</v>
          </cell>
        </row>
        <row r="849">
          <cell r="A849">
            <v>6466206879802</v>
          </cell>
          <cell r="T849">
            <v>6600</v>
          </cell>
        </row>
        <row r="850">
          <cell r="A850">
            <v>6466208119800</v>
          </cell>
          <cell r="T850">
            <v>0</v>
          </cell>
        </row>
        <row r="851">
          <cell r="A851">
            <v>6466208119802</v>
          </cell>
          <cell r="T851">
            <v>22200</v>
          </cell>
        </row>
        <row r="852">
          <cell r="A852">
            <v>6466208809800</v>
          </cell>
          <cell r="T852">
            <v>0</v>
          </cell>
        </row>
        <row r="853">
          <cell r="A853">
            <v>6466208809802</v>
          </cell>
          <cell r="T853">
            <v>19500</v>
          </cell>
        </row>
        <row r="854">
          <cell r="A854">
            <v>6466208829800</v>
          </cell>
          <cell r="T854">
            <v>0</v>
          </cell>
        </row>
        <row r="855">
          <cell r="A855">
            <v>6466208829802</v>
          </cell>
          <cell r="T855">
            <v>0</v>
          </cell>
        </row>
        <row r="856">
          <cell r="A856">
            <v>6466208859800</v>
          </cell>
          <cell r="T856">
            <v>0</v>
          </cell>
        </row>
        <row r="857">
          <cell r="A857">
            <v>6466208859802</v>
          </cell>
          <cell r="T857">
            <v>16050</v>
          </cell>
        </row>
        <row r="858">
          <cell r="A858">
            <v>6466208879800</v>
          </cell>
          <cell r="T858">
            <v>0</v>
          </cell>
        </row>
        <row r="859">
          <cell r="A859">
            <v>6466208879802</v>
          </cell>
          <cell r="T859">
            <v>164600</v>
          </cell>
        </row>
        <row r="860">
          <cell r="A860">
            <v>6466212119800</v>
          </cell>
          <cell r="T860">
            <v>0</v>
          </cell>
        </row>
        <row r="861">
          <cell r="A861">
            <v>6466212119802</v>
          </cell>
          <cell r="T861">
            <v>12300</v>
          </cell>
        </row>
        <row r="862">
          <cell r="A862">
            <v>6466212809800</v>
          </cell>
          <cell r="T862">
            <v>0</v>
          </cell>
        </row>
        <row r="863">
          <cell r="A863">
            <v>6466212809802</v>
          </cell>
          <cell r="T863">
            <v>7000</v>
          </cell>
        </row>
        <row r="864">
          <cell r="A864">
            <v>6466212829800</v>
          </cell>
          <cell r="T864">
            <v>0</v>
          </cell>
        </row>
        <row r="865">
          <cell r="A865">
            <v>6466212859800</v>
          </cell>
          <cell r="T865">
            <v>0</v>
          </cell>
        </row>
        <row r="866">
          <cell r="A866">
            <v>6466212859802</v>
          </cell>
          <cell r="T866">
            <v>17100</v>
          </cell>
        </row>
        <row r="867">
          <cell r="A867">
            <v>6466212879800</v>
          </cell>
          <cell r="T867">
            <v>0</v>
          </cell>
        </row>
        <row r="868">
          <cell r="A868">
            <v>6466212879802</v>
          </cell>
          <cell r="T868">
            <v>131500</v>
          </cell>
        </row>
        <row r="869">
          <cell r="A869">
            <v>6466216119800</v>
          </cell>
          <cell r="T869">
            <v>1500</v>
          </cell>
        </row>
        <row r="870">
          <cell r="A870">
            <v>6466216809800</v>
          </cell>
          <cell r="T870">
            <v>0</v>
          </cell>
        </row>
        <row r="871">
          <cell r="A871">
            <v>6466216859800</v>
          </cell>
          <cell r="T871">
            <v>0</v>
          </cell>
        </row>
        <row r="872">
          <cell r="A872">
            <v>6466216879800</v>
          </cell>
          <cell r="T872">
            <v>900</v>
          </cell>
        </row>
        <row r="873">
          <cell r="A873">
            <v>6466216879802</v>
          </cell>
          <cell r="T873">
            <v>600</v>
          </cell>
        </row>
        <row r="874">
          <cell r="A874">
            <v>6466306879800</v>
          </cell>
          <cell r="T874">
            <v>0</v>
          </cell>
        </row>
        <row r="875">
          <cell r="A875">
            <v>6466306879802</v>
          </cell>
          <cell r="T875">
            <v>1300</v>
          </cell>
        </row>
        <row r="876">
          <cell r="A876">
            <v>6466308119800</v>
          </cell>
          <cell r="T876">
            <v>0</v>
          </cell>
        </row>
        <row r="877">
          <cell r="A877">
            <v>6466308119802</v>
          </cell>
          <cell r="T877">
            <v>13200</v>
          </cell>
        </row>
        <row r="878">
          <cell r="A878">
            <v>6466308809800</v>
          </cell>
          <cell r="T878">
            <v>0</v>
          </cell>
        </row>
        <row r="879">
          <cell r="A879">
            <v>6466308809802</v>
          </cell>
          <cell r="T879">
            <v>9500</v>
          </cell>
        </row>
        <row r="880">
          <cell r="A880">
            <v>6466308829800</v>
          </cell>
          <cell r="T880">
            <v>0</v>
          </cell>
        </row>
        <row r="881">
          <cell r="A881">
            <v>6466308859800</v>
          </cell>
          <cell r="T881">
            <v>0</v>
          </cell>
        </row>
        <row r="882">
          <cell r="A882">
            <v>6466308859802</v>
          </cell>
          <cell r="T882">
            <v>15060</v>
          </cell>
        </row>
        <row r="883">
          <cell r="A883">
            <v>6466308879800</v>
          </cell>
          <cell r="T883">
            <v>11400</v>
          </cell>
        </row>
        <row r="884">
          <cell r="A884">
            <v>6466308879802</v>
          </cell>
          <cell r="T884">
            <v>147900</v>
          </cell>
        </row>
        <row r="885">
          <cell r="A885">
            <v>6466312119800</v>
          </cell>
          <cell r="T885">
            <v>0</v>
          </cell>
        </row>
        <row r="886">
          <cell r="A886">
            <v>6466312119802</v>
          </cell>
          <cell r="T886">
            <v>24900</v>
          </cell>
        </row>
        <row r="887">
          <cell r="A887">
            <v>6466312809800</v>
          </cell>
          <cell r="T887">
            <v>0</v>
          </cell>
        </row>
        <row r="888">
          <cell r="A888">
            <v>6466312809802</v>
          </cell>
          <cell r="T888">
            <v>6000</v>
          </cell>
        </row>
        <row r="889">
          <cell r="A889">
            <v>6466312829800</v>
          </cell>
          <cell r="T889">
            <v>0</v>
          </cell>
        </row>
        <row r="890">
          <cell r="A890">
            <v>6466312859800</v>
          </cell>
          <cell r="T890">
            <v>0</v>
          </cell>
        </row>
        <row r="891">
          <cell r="A891">
            <v>6466312859802</v>
          </cell>
          <cell r="T891">
            <v>8500</v>
          </cell>
        </row>
        <row r="892">
          <cell r="A892">
            <v>6466312879800</v>
          </cell>
          <cell r="T892">
            <v>0</v>
          </cell>
        </row>
        <row r="893">
          <cell r="A893">
            <v>6466312879802</v>
          </cell>
          <cell r="T893">
            <v>69300</v>
          </cell>
        </row>
        <row r="894">
          <cell r="A894">
            <v>6466316119800</v>
          </cell>
          <cell r="T894">
            <v>0</v>
          </cell>
        </row>
        <row r="895">
          <cell r="A895">
            <v>6466316809800</v>
          </cell>
          <cell r="T895">
            <v>0</v>
          </cell>
        </row>
        <row r="896">
          <cell r="A896">
            <v>6466316859800</v>
          </cell>
          <cell r="T896">
            <v>0</v>
          </cell>
        </row>
        <row r="897">
          <cell r="A897">
            <v>6466316879800</v>
          </cell>
          <cell r="T897">
            <v>0</v>
          </cell>
        </row>
        <row r="898">
          <cell r="A898">
            <v>6466316879802</v>
          </cell>
          <cell r="T898">
            <v>0</v>
          </cell>
        </row>
        <row r="899">
          <cell r="A899">
            <v>3110108089702</v>
          </cell>
          <cell r="T899">
            <v>110</v>
          </cell>
        </row>
        <row r="900">
          <cell r="A900">
            <v>3110112129702</v>
          </cell>
          <cell r="T900">
            <v>290</v>
          </cell>
        </row>
        <row r="901">
          <cell r="A901">
            <v>3110116169702</v>
          </cell>
          <cell r="T901">
            <v>245</v>
          </cell>
        </row>
        <row r="902">
          <cell r="A902">
            <v>3110120209702</v>
          </cell>
          <cell r="T902">
            <v>74</v>
          </cell>
        </row>
        <row r="903">
          <cell r="A903">
            <v>3517202029800</v>
          </cell>
          <cell r="T903">
            <v>10</v>
          </cell>
        </row>
        <row r="904">
          <cell r="A904">
            <v>3517204049800</v>
          </cell>
          <cell r="T904">
            <v>110</v>
          </cell>
        </row>
        <row r="905">
          <cell r="A905">
            <v>3517206069800</v>
          </cell>
          <cell r="T905">
            <v>100</v>
          </cell>
        </row>
        <row r="906">
          <cell r="A906">
            <v>3517208089800</v>
          </cell>
          <cell r="T906">
            <v>823</v>
          </cell>
        </row>
        <row r="907">
          <cell r="A907">
            <v>3517212129800</v>
          </cell>
          <cell r="T907">
            <v>483</v>
          </cell>
        </row>
        <row r="908">
          <cell r="A908">
            <v>3517216169800</v>
          </cell>
          <cell r="T908">
            <v>320</v>
          </cell>
        </row>
        <row r="909">
          <cell r="A909">
            <v>3517220209800</v>
          </cell>
          <cell r="T909">
            <v>270</v>
          </cell>
        </row>
        <row r="910">
          <cell r="A910">
            <v>3517224249800</v>
          </cell>
          <cell r="T910">
            <v>207</v>
          </cell>
        </row>
        <row r="911">
          <cell r="A911">
            <v>3517232329800</v>
          </cell>
          <cell r="T911">
            <v>180</v>
          </cell>
        </row>
        <row r="912">
          <cell r="A912">
            <v>3517236369800</v>
          </cell>
          <cell r="T912">
            <v>26</v>
          </cell>
        </row>
        <row r="913">
          <cell r="A913">
            <v>3517238389800</v>
          </cell>
          <cell r="T913">
            <v>20</v>
          </cell>
        </row>
        <row r="914">
          <cell r="A914">
            <v>3517242429800</v>
          </cell>
          <cell r="T914">
            <v>37</v>
          </cell>
        </row>
        <row r="915">
          <cell r="A915">
            <v>3717202029800</v>
          </cell>
          <cell r="T915">
            <v>0</v>
          </cell>
        </row>
        <row r="916">
          <cell r="A916">
            <v>3717204049800</v>
          </cell>
          <cell r="T916">
            <v>50</v>
          </cell>
        </row>
        <row r="917">
          <cell r="A917">
            <v>3717206069800</v>
          </cell>
          <cell r="T917">
            <v>80</v>
          </cell>
        </row>
        <row r="918">
          <cell r="A918">
            <v>3717208089800</v>
          </cell>
          <cell r="T918">
            <v>270</v>
          </cell>
        </row>
        <row r="919">
          <cell r="A919">
            <v>3717212129800</v>
          </cell>
          <cell r="T919">
            <v>250</v>
          </cell>
        </row>
        <row r="920">
          <cell r="A920">
            <v>3717216169800</v>
          </cell>
          <cell r="T920">
            <v>410</v>
          </cell>
        </row>
        <row r="921">
          <cell r="A921">
            <v>3717220209800</v>
          </cell>
          <cell r="T921">
            <v>260</v>
          </cell>
        </row>
        <row r="922">
          <cell r="A922">
            <v>3717224249800</v>
          </cell>
          <cell r="T922">
            <v>90</v>
          </cell>
        </row>
        <row r="923">
          <cell r="A923">
            <v>3717232329800</v>
          </cell>
          <cell r="T923">
            <v>82</v>
          </cell>
        </row>
        <row r="924">
          <cell r="A924">
            <v>3717236369800</v>
          </cell>
          <cell r="T924">
            <v>16</v>
          </cell>
        </row>
        <row r="925">
          <cell r="A925">
            <v>3717238389800</v>
          </cell>
          <cell r="T925">
            <v>19</v>
          </cell>
        </row>
        <row r="926">
          <cell r="A926">
            <v>3717242429800</v>
          </cell>
          <cell r="T926">
            <v>6</v>
          </cell>
        </row>
        <row r="927">
          <cell r="A927">
            <v>6029012129800</v>
          </cell>
          <cell r="T927">
            <v>0</v>
          </cell>
        </row>
        <row r="928">
          <cell r="A928">
            <v>6046016161600</v>
          </cell>
          <cell r="T928">
            <v>0</v>
          </cell>
        </row>
        <row r="929">
          <cell r="A929">
            <v>6818702249800</v>
          </cell>
          <cell r="T929">
            <v>1850</v>
          </cell>
        </row>
        <row r="930">
          <cell r="A930">
            <v>6818702329800</v>
          </cell>
          <cell r="T930">
            <v>60</v>
          </cell>
        </row>
        <row r="931">
          <cell r="A931">
            <v>6818702369800</v>
          </cell>
          <cell r="T931">
            <v>60</v>
          </cell>
        </row>
        <row r="932">
          <cell r="A932">
            <v>6818702389800</v>
          </cell>
          <cell r="T932">
            <v>150</v>
          </cell>
        </row>
        <row r="933">
          <cell r="A933">
            <v>6818702419800</v>
          </cell>
          <cell r="T933">
            <v>30</v>
          </cell>
        </row>
        <row r="934">
          <cell r="A934">
            <v>6818702429800</v>
          </cell>
          <cell r="T934">
            <v>70</v>
          </cell>
        </row>
        <row r="935">
          <cell r="A935">
            <v>6818702449800</v>
          </cell>
          <cell r="T935">
            <v>0</v>
          </cell>
        </row>
        <row r="936">
          <cell r="A936">
            <v>6818702469800</v>
          </cell>
          <cell r="T936">
            <v>30</v>
          </cell>
        </row>
        <row r="937">
          <cell r="A937">
            <v>6818702479800</v>
          </cell>
          <cell r="T937">
            <v>20</v>
          </cell>
        </row>
        <row r="938">
          <cell r="A938">
            <v>6818702489800</v>
          </cell>
          <cell r="T938">
            <v>84</v>
          </cell>
        </row>
        <row r="939">
          <cell r="A939">
            <v>6818702519800</v>
          </cell>
          <cell r="T939">
            <v>0</v>
          </cell>
        </row>
        <row r="940">
          <cell r="A940">
            <v>6818702529800</v>
          </cell>
          <cell r="T940">
            <v>0</v>
          </cell>
        </row>
        <row r="941">
          <cell r="A941">
            <v>6818702549800</v>
          </cell>
          <cell r="T941">
            <v>0</v>
          </cell>
        </row>
        <row r="942">
          <cell r="A942">
            <v>6818702589800</v>
          </cell>
          <cell r="T942">
            <v>0</v>
          </cell>
        </row>
        <row r="943">
          <cell r="A943">
            <v>6818702619800</v>
          </cell>
          <cell r="T943">
            <v>0</v>
          </cell>
        </row>
        <row r="944">
          <cell r="A944">
            <v>6818704249800</v>
          </cell>
          <cell r="T944">
            <v>2396</v>
          </cell>
        </row>
        <row r="945">
          <cell r="A945">
            <v>6818704329800</v>
          </cell>
          <cell r="T945">
            <v>920</v>
          </cell>
        </row>
        <row r="946">
          <cell r="A946">
            <v>6818704369800</v>
          </cell>
          <cell r="T946">
            <v>160</v>
          </cell>
        </row>
        <row r="947">
          <cell r="A947">
            <v>6818704389800</v>
          </cell>
          <cell r="T947">
            <v>260</v>
          </cell>
        </row>
        <row r="948">
          <cell r="A948">
            <v>6818704419800</v>
          </cell>
          <cell r="T948">
            <v>11</v>
          </cell>
        </row>
        <row r="949">
          <cell r="A949">
            <v>6818704429800</v>
          </cell>
          <cell r="T949">
            <v>510</v>
          </cell>
        </row>
        <row r="950">
          <cell r="A950">
            <v>6818704449800</v>
          </cell>
          <cell r="T950">
            <v>0</v>
          </cell>
        </row>
        <row r="951">
          <cell r="A951">
            <v>6818704459800</v>
          </cell>
          <cell r="T951">
            <v>60</v>
          </cell>
        </row>
        <row r="952">
          <cell r="A952">
            <v>6818704469800</v>
          </cell>
          <cell r="T952">
            <v>10</v>
          </cell>
        </row>
        <row r="953">
          <cell r="A953">
            <v>6818704479800</v>
          </cell>
          <cell r="T953">
            <v>70</v>
          </cell>
        </row>
        <row r="954">
          <cell r="A954">
            <v>6818704489800</v>
          </cell>
          <cell r="T954">
            <v>1095</v>
          </cell>
        </row>
        <row r="955">
          <cell r="A955">
            <v>6818704519800</v>
          </cell>
          <cell r="T955">
            <v>100</v>
          </cell>
        </row>
        <row r="956">
          <cell r="A956">
            <v>6818704529800</v>
          </cell>
          <cell r="T956">
            <v>0</v>
          </cell>
        </row>
        <row r="957">
          <cell r="A957">
            <v>6818704549800</v>
          </cell>
          <cell r="T957">
            <v>5</v>
          </cell>
        </row>
        <row r="958">
          <cell r="A958">
            <v>6818704569800</v>
          </cell>
          <cell r="T958">
            <v>150</v>
          </cell>
        </row>
        <row r="959">
          <cell r="A959">
            <v>6818704589800</v>
          </cell>
          <cell r="T959">
            <v>0</v>
          </cell>
        </row>
        <row r="960">
          <cell r="A960">
            <v>6818704619800</v>
          </cell>
          <cell r="T960">
            <v>0</v>
          </cell>
        </row>
        <row r="961">
          <cell r="A961">
            <v>6818704699900</v>
          </cell>
          <cell r="T961">
            <v>0</v>
          </cell>
        </row>
        <row r="962">
          <cell r="A962">
            <v>6818706249800</v>
          </cell>
          <cell r="T962">
            <v>2183</v>
          </cell>
        </row>
        <row r="963">
          <cell r="A963">
            <v>6818706249802</v>
          </cell>
          <cell r="T963">
            <v>2178</v>
          </cell>
        </row>
        <row r="964">
          <cell r="A964">
            <v>6818706329800</v>
          </cell>
          <cell r="T964">
            <v>4928</v>
          </cell>
        </row>
        <row r="965">
          <cell r="A965">
            <v>6818706329802</v>
          </cell>
          <cell r="T965">
            <v>4883</v>
          </cell>
        </row>
        <row r="966">
          <cell r="A966">
            <v>6818706369800</v>
          </cell>
          <cell r="T966">
            <v>2055</v>
          </cell>
        </row>
        <row r="967">
          <cell r="A967">
            <v>6818706369802</v>
          </cell>
          <cell r="T967">
            <v>1870</v>
          </cell>
        </row>
        <row r="968">
          <cell r="A968">
            <v>6818706389800</v>
          </cell>
          <cell r="T968">
            <v>4000</v>
          </cell>
        </row>
        <row r="969">
          <cell r="A969">
            <v>6818706389802</v>
          </cell>
          <cell r="T969">
            <v>4000</v>
          </cell>
        </row>
        <row r="970">
          <cell r="A970">
            <v>6818706419800</v>
          </cell>
          <cell r="T970">
            <v>1295</v>
          </cell>
        </row>
        <row r="971">
          <cell r="A971">
            <v>6818706419802</v>
          </cell>
          <cell r="T971">
            <v>1285</v>
          </cell>
        </row>
        <row r="972">
          <cell r="A972">
            <v>6818706429800</v>
          </cell>
          <cell r="T972">
            <v>2386</v>
          </cell>
        </row>
        <row r="973">
          <cell r="A973">
            <v>6818706429802</v>
          </cell>
          <cell r="T973">
            <v>2381</v>
          </cell>
        </row>
        <row r="974">
          <cell r="A974">
            <v>6818706449800</v>
          </cell>
          <cell r="T974">
            <v>730</v>
          </cell>
        </row>
        <row r="975">
          <cell r="A975">
            <v>6818706449802</v>
          </cell>
          <cell r="T975">
            <v>700</v>
          </cell>
        </row>
        <row r="976">
          <cell r="A976">
            <v>6818706459800</v>
          </cell>
          <cell r="T976">
            <v>1120</v>
          </cell>
        </row>
        <row r="977">
          <cell r="A977">
            <v>6818706459802</v>
          </cell>
          <cell r="T977">
            <v>850</v>
          </cell>
        </row>
        <row r="978">
          <cell r="A978">
            <v>6818706469800</v>
          </cell>
          <cell r="T978">
            <v>194</v>
          </cell>
        </row>
        <row r="979">
          <cell r="A979">
            <v>6818706479800</v>
          </cell>
          <cell r="T979">
            <v>2840</v>
          </cell>
        </row>
        <row r="980">
          <cell r="A980">
            <v>6818706479802</v>
          </cell>
          <cell r="T980">
            <v>2790</v>
          </cell>
        </row>
        <row r="981">
          <cell r="A981">
            <v>6818706489800</v>
          </cell>
          <cell r="T981">
            <v>9769</v>
          </cell>
        </row>
        <row r="982">
          <cell r="A982">
            <v>6818706489802</v>
          </cell>
          <cell r="T982">
            <v>9769</v>
          </cell>
        </row>
        <row r="983">
          <cell r="A983">
            <v>6818706519800</v>
          </cell>
          <cell r="T983">
            <v>0</v>
          </cell>
        </row>
        <row r="984">
          <cell r="A984">
            <v>6818706529800</v>
          </cell>
          <cell r="T984">
            <v>0</v>
          </cell>
        </row>
        <row r="985">
          <cell r="A985">
            <v>6818706549800</v>
          </cell>
          <cell r="T985">
            <v>0</v>
          </cell>
        </row>
        <row r="986">
          <cell r="A986">
            <v>6818706569800</v>
          </cell>
          <cell r="T986">
            <v>0</v>
          </cell>
        </row>
        <row r="987">
          <cell r="A987">
            <v>6818706589800</v>
          </cell>
          <cell r="T987">
            <v>0</v>
          </cell>
        </row>
        <row r="988">
          <cell r="A988">
            <v>6818706619800</v>
          </cell>
          <cell r="T988">
            <v>0</v>
          </cell>
        </row>
        <row r="989">
          <cell r="A989">
            <v>6818706759802</v>
          </cell>
          <cell r="T989">
            <v>440</v>
          </cell>
        </row>
        <row r="990">
          <cell r="A990">
            <v>6818706999900</v>
          </cell>
          <cell r="T990">
            <v>2</v>
          </cell>
        </row>
        <row r="991">
          <cell r="A991">
            <v>6818708249800</v>
          </cell>
          <cell r="T991">
            <v>29336</v>
          </cell>
        </row>
        <row r="992">
          <cell r="A992">
            <v>6818708249802</v>
          </cell>
          <cell r="T992">
            <v>29336</v>
          </cell>
        </row>
        <row r="993">
          <cell r="A993">
            <v>6818708329800</v>
          </cell>
          <cell r="T993">
            <v>35735</v>
          </cell>
        </row>
        <row r="994">
          <cell r="A994">
            <v>6818708329802</v>
          </cell>
          <cell r="T994">
            <v>35735</v>
          </cell>
        </row>
        <row r="995">
          <cell r="A995">
            <v>6818708369800</v>
          </cell>
          <cell r="T995">
            <v>17677</v>
          </cell>
        </row>
        <row r="996">
          <cell r="A996">
            <v>6818708369802</v>
          </cell>
          <cell r="T996">
            <v>17677</v>
          </cell>
        </row>
        <row r="997">
          <cell r="A997">
            <v>6818708389800</v>
          </cell>
          <cell r="T997">
            <v>33387</v>
          </cell>
        </row>
        <row r="998">
          <cell r="A998">
            <v>6818708389802</v>
          </cell>
          <cell r="T998">
            <v>33387</v>
          </cell>
        </row>
        <row r="999">
          <cell r="A999">
            <v>6818708419800</v>
          </cell>
          <cell r="T999">
            <v>13302</v>
          </cell>
        </row>
        <row r="1000">
          <cell r="A1000">
            <v>6818708419802</v>
          </cell>
          <cell r="T1000">
            <v>13302</v>
          </cell>
        </row>
        <row r="1001">
          <cell r="A1001">
            <v>6818708429800</v>
          </cell>
          <cell r="T1001">
            <v>18421</v>
          </cell>
        </row>
        <row r="1002">
          <cell r="A1002">
            <v>6818708429802</v>
          </cell>
          <cell r="T1002">
            <v>18421</v>
          </cell>
        </row>
        <row r="1003">
          <cell r="A1003">
            <v>6818708449800</v>
          </cell>
          <cell r="T1003">
            <v>9134</v>
          </cell>
        </row>
        <row r="1004">
          <cell r="A1004">
            <v>6818708449802</v>
          </cell>
          <cell r="T1004">
            <v>9134</v>
          </cell>
        </row>
        <row r="1005">
          <cell r="A1005">
            <v>6818708459800</v>
          </cell>
          <cell r="T1005">
            <v>12792</v>
          </cell>
        </row>
        <row r="1006">
          <cell r="A1006">
            <v>6818708459802</v>
          </cell>
          <cell r="T1006">
            <v>12792</v>
          </cell>
        </row>
        <row r="1007">
          <cell r="A1007">
            <v>6818708469800</v>
          </cell>
          <cell r="T1007">
            <v>8773</v>
          </cell>
        </row>
        <row r="1008">
          <cell r="A1008">
            <v>6818708469802</v>
          </cell>
          <cell r="T1008">
            <v>8773</v>
          </cell>
        </row>
        <row r="1009">
          <cell r="A1009">
            <v>6818708479800</v>
          </cell>
          <cell r="T1009">
            <v>25407</v>
          </cell>
        </row>
        <row r="1010">
          <cell r="A1010">
            <v>6818708479802</v>
          </cell>
          <cell r="T1010">
            <v>25407</v>
          </cell>
        </row>
        <row r="1011">
          <cell r="A1011">
            <v>6818708489800</v>
          </cell>
          <cell r="T1011">
            <v>40535</v>
          </cell>
        </row>
        <row r="1012">
          <cell r="A1012">
            <v>6818708489802</v>
          </cell>
          <cell r="T1012">
            <v>40535</v>
          </cell>
        </row>
        <row r="1013">
          <cell r="A1013">
            <v>6818708519800</v>
          </cell>
          <cell r="T1013">
            <v>1786</v>
          </cell>
        </row>
        <row r="1014">
          <cell r="A1014">
            <v>6818708529800</v>
          </cell>
          <cell r="T1014">
            <v>9920</v>
          </cell>
        </row>
        <row r="1015">
          <cell r="A1015">
            <v>6818708529802</v>
          </cell>
          <cell r="T1015">
            <v>9920</v>
          </cell>
        </row>
        <row r="1016">
          <cell r="A1016">
            <v>6818708549800</v>
          </cell>
          <cell r="T1016">
            <v>829</v>
          </cell>
        </row>
        <row r="1017">
          <cell r="A1017">
            <v>6818708569800</v>
          </cell>
          <cell r="T1017">
            <v>13524</v>
          </cell>
        </row>
        <row r="1018">
          <cell r="A1018">
            <v>6818708569802</v>
          </cell>
          <cell r="T1018">
            <v>13524</v>
          </cell>
        </row>
        <row r="1019">
          <cell r="A1019">
            <v>6818708589800</v>
          </cell>
          <cell r="T1019">
            <v>897</v>
          </cell>
        </row>
        <row r="1020">
          <cell r="A1020">
            <v>6818708619800</v>
          </cell>
          <cell r="T1020">
            <v>18026</v>
          </cell>
        </row>
        <row r="1021">
          <cell r="A1021">
            <v>6818708619802</v>
          </cell>
          <cell r="T1021">
            <v>18026</v>
          </cell>
        </row>
        <row r="1022">
          <cell r="A1022">
            <v>6818708659802</v>
          </cell>
          <cell r="T1022">
            <v>8229</v>
          </cell>
        </row>
        <row r="1023">
          <cell r="A1023">
            <v>6818708679802</v>
          </cell>
          <cell r="T1023">
            <v>7919</v>
          </cell>
        </row>
        <row r="1024">
          <cell r="A1024">
            <v>6818708689802</v>
          </cell>
          <cell r="T1024">
            <v>320</v>
          </cell>
        </row>
        <row r="1025">
          <cell r="A1025">
            <v>6818708699802</v>
          </cell>
          <cell r="T1025">
            <v>3515</v>
          </cell>
        </row>
        <row r="1026">
          <cell r="A1026">
            <v>6818708709802</v>
          </cell>
          <cell r="T1026">
            <v>3046</v>
          </cell>
        </row>
        <row r="1027">
          <cell r="A1027">
            <v>6818708719802</v>
          </cell>
          <cell r="T1027">
            <v>1883</v>
          </cell>
        </row>
        <row r="1028">
          <cell r="A1028">
            <v>6818708729802</v>
          </cell>
          <cell r="T1028">
            <v>1935</v>
          </cell>
        </row>
        <row r="1029">
          <cell r="A1029">
            <v>6818708909800</v>
          </cell>
          <cell r="T1029">
            <v>0</v>
          </cell>
        </row>
        <row r="1030">
          <cell r="A1030">
            <v>6818708989800</v>
          </cell>
          <cell r="T1030">
            <v>2</v>
          </cell>
        </row>
        <row r="1031">
          <cell r="A1031">
            <v>6818708999900</v>
          </cell>
          <cell r="T1031">
            <v>726</v>
          </cell>
        </row>
        <row r="1032">
          <cell r="A1032">
            <v>6818712249800</v>
          </cell>
          <cell r="T1032">
            <v>11289</v>
          </cell>
        </row>
        <row r="1033">
          <cell r="A1033">
            <v>6818712249802</v>
          </cell>
          <cell r="T1033">
            <v>11289</v>
          </cell>
        </row>
        <row r="1034">
          <cell r="A1034">
            <v>6818712329800</v>
          </cell>
          <cell r="T1034">
            <v>17587</v>
          </cell>
        </row>
        <row r="1035">
          <cell r="A1035">
            <v>6818712329802</v>
          </cell>
          <cell r="T1035">
            <v>17587</v>
          </cell>
        </row>
        <row r="1036">
          <cell r="A1036">
            <v>6818712369800</v>
          </cell>
          <cell r="T1036">
            <v>8940</v>
          </cell>
        </row>
        <row r="1037">
          <cell r="A1037">
            <v>6818712369802</v>
          </cell>
          <cell r="T1037">
            <v>8932</v>
          </cell>
        </row>
        <row r="1038">
          <cell r="A1038">
            <v>6818712389800</v>
          </cell>
          <cell r="T1038">
            <v>11604</v>
          </cell>
        </row>
        <row r="1039">
          <cell r="A1039">
            <v>6818712389802</v>
          </cell>
          <cell r="T1039">
            <v>11604</v>
          </cell>
        </row>
        <row r="1040">
          <cell r="A1040">
            <v>6818712419800</v>
          </cell>
          <cell r="T1040">
            <v>4969</v>
          </cell>
        </row>
        <row r="1041">
          <cell r="A1041">
            <v>6818712419802</v>
          </cell>
          <cell r="T1041">
            <v>4969</v>
          </cell>
        </row>
        <row r="1042">
          <cell r="A1042">
            <v>6818712429800</v>
          </cell>
          <cell r="T1042">
            <v>7010</v>
          </cell>
        </row>
        <row r="1043">
          <cell r="A1043">
            <v>6818712429802</v>
          </cell>
          <cell r="T1043">
            <v>7010</v>
          </cell>
        </row>
        <row r="1044">
          <cell r="A1044">
            <v>6818712449800</v>
          </cell>
          <cell r="T1044">
            <v>2925</v>
          </cell>
        </row>
        <row r="1045">
          <cell r="A1045">
            <v>6818712449802</v>
          </cell>
          <cell r="T1045">
            <v>2923</v>
          </cell>
        </row>
        <row r="1046">
          <cell r="A1046">
            <v>6818712459800</v>
          </cell>
          <cell r="T1046">
            <v>4425</v>
          </cell>
        </row>
        <row r="1047">
          <cell r="A1047">
            <v>6818712459802</v>
          </cell>
          <cell r="T1047">
            <v>4425</v>
          </cell>
        </row>
        <row r="1048">
          <cell r="A1048">
            <v>6818712469800</v>
          </cell>
          <cell r="T1048">
            <v>3285</v>
          </cell>
        </row>
        <row r="1049">
          <cell r="A1049">
            <v>6818712479800</v>
          </cell>
          <cell r="T1049">
            <v>10318</v>
          </cell>
        </row>
        <row r="1050">
          <cell r="A1050">
            <v>6818712479802</v>
          </cell>
          <cell r="T1050">
            <v>10312</v>
          </cell>
        </row>
        <row r="1051">
          <cell r="A1051">
            <v>6818712489800</v>
          </cell>
          <cell r="T1051">
            <v>21722</v>
          </cell>
        </row>
        <row r="1052">
          <cell r="A1052">
            <v>6818712489802</v>
          </cell>
          <cell r="T1052">
            <v>21722</v>
          </cell>
        </row>
        <row r="1053">
          <cell r="A1053">
            <v>6818712519800</v>
          </cell>
          <cell r="T1053">
            <v>382</v>
          </cell>
        </row>
        <row r="1054">
          <cell r="A1054">
            <v>6818712529800</v>
          </cell>
          <cell r="T1054">
            <v>6477</v>
          </cell>
        </row>
        <row r="1055">
          <cell r="A1055">
            <v>6818712529802</v>
          </cell>
          <cell r="T1055">
            <v>6477</v>
          </cell>
        </row>
        <row r="1056">
          <cell r="A1056">
            <v>6818712549800</v>
          </cell>
          <cell r="T1056">
            <v>247</v>
          </cell>
        </row>
        <row r="1057">
          <cell r="A1057">
            <v>6818712569800</v>
          </cell>
          <cell r="T1057">
            <v>5372</v>
          </cell>
        </row>
        <row r="1058">
          <cell r="A1058">
            <v>6818712569802</v>
          </cell>
          <cell r="T1058">
            <v>5372</v>
          </cell>
        </row>
        <row r="1059">
          <cell r="A1059">
            <v>6818712589800</v>
          </cell>
          <cell r="T1059">
            <v>717</v>
          </cell>
        </row>
        <row r="1060">
          <cell r="A1060">
            <v>6818712619800</v>
          </cell>
          <cell r="T1060">
            <v>6650</v>
          </cell>
        </row>
        <row r="1061">
          <cell r="A1061">
            <v>6818712619802</v>
          </cell>
          <cell r="T1061">
            <v>6650</v>
          </cell>
        </row>
        <row r="1062">
          <cell r="A1062">
            <v>6818712659802</v>
          </cell>
          <cell r="T1062">
            <v>4957</v>
          </cell>
        </row>
        <row r="1063">
          <cell r="A1063">
            <v>6818712679802</v>
          </cell>
          <cell r="T1063">
            <v>2713</v>
          </cell>
        </row>
        <row r="1064">
          <cell r="A1064">
            <v>6818712689802</v>
          </cell>
          <cell r="T1064">
            <v>70</v>
          </cell>
        </row>
        <row r="1065">
          <cell r="A1065">
            <v>6818712699802</v>
          </cell>
          <cell r="T1065">
            <v>2364</v>
          </cell>
        </row>
        <row r="1066">
          <cell r="A1066">
            <v>6818712709802</v>
          </cell>
          <cell r="T1066">
            <v>2300</v>
          </cell>
        </row>
        <row r="1067">
          <cell r="A1067">
            <v>6818712719802</v>
          </cell>
          <cell r="T1067">
            <v>1345</v>
          </cell>
        </row>
        <row r="1068">
          <cell r="A1068">
            <v>6818712729802</v>
          </cell>
          <cell r="T1068">
            <v>1610</v>
          </cell>
        </row>
        <row r="1069">
          <cell r="A1069">
            <v>6818712999900</v>
          </cell>
          <cell r="T1069">
            <v>353</v>
          </cell>
        </row>
        <row r="1070">
          <cell r="A1070">
            <v>6818716329800</v>
          </cell>
          <cell r="T1070">
            <v>7145</v>
          </cell>
        </row>
        <row r="1071">
          <cell r="A1071">
            <v>6818716329802</v>
          </cell>
          <cell r="T1071">
            <v>6995</v>
          </cell>
        </row>
        <row r="1072">
          <cell r="A1072">
            <v>6818716369800</v>
          </cell>
          <cell r="T1072">
            <v>3875</v>
          </cell>
        </row>
        <row r="1073">
          <cell r="A1073">
            <v>6818716369802</v>
          </cell>
          <cell r="T1073">
            <v>3875</v>
          </cell>
        </row>
        <row r="1074">
          <cell r="A1074">
            <v>6818716389800</v>
          </cell>
          <cell r="T1074">
            <v>5397</v>
          </cell>
        </row>
        <row r="1075">
          <cell r="A1075">
            <v>6818716389802</v>
          </cell>
          <cell r="T1075">
            <v>5397</v>
          </cell>
        </row>
        <row r="1076">
          <cell r="A1076">
            <v>6818716419800</v>
          </cell>
          <cell r="T1076">
            <v>1848</v>
          </cell>
        </row>
        <row r="1077">
          <cell r="A1077">
            <v>6818716419802</v>
          </cell>
          <cell r="T1077">
            <v>1848</v>
          </cell>
        </row>
        <row r="1078">
          <cell r="A1078">
            <v>6818716429800</v>
          </cell>
          <cell r="T1078">
            <v>3945</v>
          </cell>
        </row>
        <row r="1079">
          <cell r="A1079">
            <v>6818716429802</v>
          </cell>
          <cell r="T1079">
            <v>3945</v>
          </cell>
        </row>
        <row r="1080">
          <cell r="A1080">
            <v>6818716449800</v>
          </cell>
          <cell r="T1080">
            <v>762</v>
          </cell>
        </row>
        <row r="1081">
          <cell r="A1081">
            <v>6818716459800</v>
          </cell>
          <cell r="T1081">
            <v>1815</v>
          </cell>
        </row>
        <row r="1082">
          <cell r="A1082">
            <v>6818716459802</v>
          </cell>
          <cell r="T1082">
            <v>1815</v>
          </cell>
        </row>
        <row r="1083">
          <cell r="A1083">
            <v>6818716469800</v>
          </cell>
          <cell r="T1083">
            <v>920</v>
          </cell>
        </row>
        <row r="1084">
          <cell r="A1084">
            <v>6818716479800</v>
          </cell>
          <cell r="T1084">
            <v>5573</v>
          </cell>
        </row>
        <row r="1085">
          <cell r="A1085">
            <v>6818716479802</v>
          </cell>
          <cell r="T1085">
            <v>5573</v>
          </cell>
        </row>
        <row r="1086">
          <cell r="A1086">
            <v>6818716489800</v>
          </cell>
          <cell r="T1086">
            <v>6760</v>
          </cell>
        </row>
        <row r="1087">
          <cell r="A1087">
            <v>6818716489802</v>
          </cell>
          <cell r="T1087">
            <v>6760</v>
          </cell>
        </row>
        <row r="1088">
          <cell r="A1088">
            <v>6818716519800</v>
          </cell>
          <cell r="T1088">
            <v>5</v>
          </cell>
        </row>
        <row r="1089">
          <cell r="A1089">
            <v>6818716529800</v>
          </cell>
          <cell r="T1089">
            <v>495</v>
          </cell>
        </row>
        <row r="1090">
          <cell r="A1090">
            <v>6818716549800</v>
          </cell>
          <cell r="T1090">
            <v>31</v>
          </cell>
        </row>
        <row r="1091">
          <cell r="A1091">
            <v>6818716569800</v>
          </cell>
          <cell r="T1091">
            <v>226</v>
          </cell>
        </row>
        <row r="1092">
          <cell r="A1092">
            <v>6818716589800</v>
          </cell>
          <cell r="T1092">
            <v>10</v>
          </cell>
        </row>
        <row r="1093">
          <cell r="A1093">
            <v>6818716619800</v>
          </cell>
          <cell r="T1093">
            <v>2356</v>
          </cell>
        </row>
        <row r="1094">
          <cell r="A1094">
            <v>6818716619802</v>
          </cell>
          <cell r="T1094">
            <v>2356</v>
          </cell>
        </row>
        <row r="1095">
          <cell r="A1095">
            <v>6818716659802</v>
          </cell>
          <cell r="T1095">
            <v>1308</v>
          </cell>
        </row>
        <row r="1096">
          <cell r="A1096">
            <v>6818716679802</v>
          </cell>
          <cell r="T1096">
            <v>1805</v>
          </cell>
        </row>
        <row r="1097">
          <cell r="A1097">
            <v>6818716689802</v>
          </cell>
          <cell r="T1097">
            <v>9</v>
          </cell>
        </row>
        <row r="1098">
          <cell r="A1098">
            <v>6818716699802</v>
          </cell>
          <cell r="T1098">
            <v>490</v>
          </cell>
        </row>
        <row r="1099">
          <cell r="A1099">
            <v>6818716709802</v>
          </cell>
          <cell r="T1099">
            <v>438</v>
          </cell>
        </row>
        <row r="1100">
          <cell r="A1100">
            <v>6818716719802</v>
          </cell>
          <cell r="T1100">
            <v>288</v>
          </cell>
        </row>
        <row r="1101">
          <cell r="A1101">
            <v>6818716729802</v>
          </cell>
          <cell r="T1101">
            <v>369</v>
          </cell>
        </row>
        <row r="1102">
          <cell r="A1102">
            <v>6818716999900</v>
          </cell>
          <cell r="T1102">
            <v>19</v>
          </cell>
        </row>
        <row r="1103">
          <cell r="A1103">
            <v>6818720279800</v>
          </cell>
          <cell r="T1103">
            <v>0</v>
          </cell>
        </row>
        <row r="1104">
          <cell r="A1104">
            <v>6818720329800</v>
          </cell>
          <cell r="T1104">
            <v>1856</v>
          </cell>
        </row>
        <row r="1105">
          <cell r="A1105">
            <v>6818720369800</v>
          </cell>
          <cell r="T1105">
            <v>1165</v>
          </cell>
        </row>
        <row r="1106">
          <cell r="A1106">
            <v>6818720389800</v>
          </cell>
          <cell r="T1106">
            <v>1115</v>
          </cell>
        </row>
        <row r="1107">
          <cell r="A1107">
            <v>6818720419800</v>
          </cell>
          <cell r="T1107">
            <v>305</v>
          </cell>
        </row>
        <row r="1108">
          <cell r="A1108">
            <v>6818720429800</v>
          </cell>
          <cell r="T1108">
            <v>410</v>
          </cell>
        </row>
        <row r="1109">
          <cell r="A1109">
            <v>6818720449800</v>
          </cell>
          <cell r="T1109">
            <v>322</v>
          </cell>
        </row>
        <row r="1110">
          <cell r="A1110">
            <v>6818720459800</v>
          </cell>
          <cell r="T1110">
            <v>385</v>
          </cell>
        </row>
        <row r="1111">
          <cell r="A1111">
            <v>6818720469800</v>
          </cell>
          <cell r="T1111">
            <v>225</v>
          </cell>
        </row>
        <row r="1112">
          <cell r="A1112">
            <v>6818720479800</v>
          </cell>
          <cell r="T1112">
            <v>920</v>
          </cell>
        </row>
        <row r="1113">
          <cell r="A1113">
            <v>6818720489800</v>
          </cell>
          <cell r="T1113">
            <v>1550</v>
          </cell>
        </row>
        <row r="1114">
          <cell r="A1114">
            <v>6818720519800</v>
          </cell>
          <cell r="T1114">
            <v>35</v>
          </cell>
        </row>
        <row r="1115">
          <cell r="A1115">
            <v>6818720529800</v>
          </cell>
          <cell r="T1115">
            <v>71</v>
          </cell>
        </row>
        <row r="1116">
          <cell r="A1116">
            <v>6818720549800</v>
          </cell>
          <cell r="T1116">
            <v>50</v>
          </cell>
        </row>
        <row r="1117">
          <cell r="A1117">
            <v>6818720569800</v>
          </cell>
          <cell r="T1117">
            <v>70</v>
          </cell>
        </row>
        <row r="1118">
          <cell r="A1118">
            <v>6818720589800</v>
          </cell>
          <cell r="T1118">
            <v>22</v>
          </cell>
        </row>
        <row r="1119">
          <cell r="A1119">
            <v>6818720619800</v>
          </cell>
          <cell r="T1119">
            <v>140</v>
          </cell>
        </row>
        <row r="1120">
          <cell r="A1120">
            <v>6818720659802</v>
          </cell>
          <cell r="T1120">
            <v>9</v>
          </cell>
        </row>
        <row r="1121">
          <cell r="A1121">
            <v>6818720679802</v>
          </cell>
          <cell r="T1121">
            <v>51</v>
          </cell>
        </row>
        <row r="1122">
          <cell r="A1122">
            <v>6818720689802</v>
          </cell>
          <cell r="T1122">
            <v>3</v>
          </cell>
        </row>
        <row r="1123">
          <cell r="A1123">
            <v>6818720699802</v>
          </cell>
          <cell r="T1123">
            <v>7</v>
          </cell>
        </row>
        <row r="1124">
          <cell r="A1124">
            <v>6818720709802</v>
          </cell>
          <cell r="T1124">
            <v>75</v>
          </cell>
        </row>
        <row r="1125">
          <cell r="A1125">
            <v>6818720719802</v>
          </cell>
          <cell r="T1125">
            <v>24</v>
          </cell>
        </row>
        <row r="1126">
          <cell r="A1126">
            <v>6818720729802</v>
          </cell>
          <cell r="T1126">
            <v>6</v>
          </cell>
        </row>
        <row r="1127">
          <cell r="A1127">
            <v>6818720999900</v>
          </cell>
          <cell r="T1127">
            <v>5</v>
          </cell>
        </row>
        <row r="1128">
          <cell r="A1128">
            <v>6818724329800</v>
          </cell>
          <cell r="T1128">
            <v>250</v>
          </cell>
        </row>
        <row r="1129">
          <cell r="A1129">
            <v>6818724369800</v>
          </cell>
          <cell r="T1129">
            <v>220</v>
          </cell>
        </row>
        <row r="1130">
          <cell r="A1130">
            <v>6818724389800</v>
          </cell>
          <cell r="T1130">
            <v>330</v>
          </cell>
        </row>
        <row r="1131">
          <cell r="A1131">
            <v>6818724419800</v>
          </cell>
          <cell r="T1131">
            <v>310</v>
          </cell>
        </row>
        <row r="1132">
          <cell r="A1132">
            <v>6818724429800</v>
          </cell>
          <cell r="T1132">
            <v>250</v>
          </cell>
        </row>
        <row r="1133">
          <cell r="A1133">
            <v>6818724449800</v>
          </cell>
          <cell r="T1133">
            <v>370</v>
          </cell>
        </row>
        <row r="1134">
          <cell r="A1134">
            <v>6818724459800</v>
          </cell>
          <cell r="T1134">
            <v>185</v>
          </cell>
        </row>
        <row r="1135">
          <cell r="A1135">
            <v>6818724469800</v>
          </cell>
          <cell r="T1135">
            <v>220</v>
          </cell>
        </row>
        <row r="1136">
          <cell r="A1136">
            <v>6818724479800</v>
          </cell>
          <cell r="T1136">
            <v>355</v>
          </cell>
        </row>
        <row r="1137">
          <cell r="A1137">
            <v>6818724489800</v>
          </cell>
          <cell r="T1137">
            <v>495</v>
          </cell>
        </row>
        <row r="1138">
          <cell r="A1138">
            <v>6818724519800</v>
          </cell>
          <cell r="T1138">
            <v>0</v>
          </cell>
        </row>
        <row r="1139">
          <cell r="A1139">
            <v>6818724529800</v>
          </cell>
          <cell r="T1139">
            <v>50</v>
          </cell>
        </row>
        <row r="1140">
          <cell r="A1140">
            <v>6818724549800</v>
          </cell>
          <cell r="T1140">
            <v>26</v>
          </cell>
        </row>
        <row r="1141">
          <cell r="A1141">
            <v>6818724569800</v>
          </cell>
          <cell r="T1141">
            <v>55</v>
          </cell>
        </row>
        <row r="1142">
          <cell r="A1142">
            <v>6818724619800</v>
          </cell>
          <cell r="T1142">
            <v>130</v>
          </cell>
        </row>
        <row r="1143">
          <cell r="A1143">
            <v>6818724659802</v>
          </cell>
          <cell r="T1143">
            <v>7</v>
          </cell>
        </row>
        <row r="1144">
          <cell r="A1144">
            <v>6818724679802</v>
          </cell>
          <cell r="T1144">
            <v>3</v>
          </cell>
        </row>
        <row r="1145">
          <cell r="A1145">
            <v>6818724689802</v>
          </cell>
          <cell r="T1145">
            <v>3</v>
          </cell>
        </row>
        <row r="1146">
          <cell r="A1146">
            <v>6818724699802</v>
          </cell>
          <cell r="T1146">
            <v>3</v>
          </cell>
        </row>
        <row r="1147">
          <cell r="A1147">
            <v>6818724709802</v>
          </cell>
          <cell r="T1147">
            <v>0</v>
          </cell>
        </row>
        <row r="1148">
          <cell r="A1148">
            <v>6818724719802</v>
          </cell>
          <cell r="T1148">
            <v>12</v>
          </cell>
        </row>
        <row r="1149">
          <cell r="A1149">
            <v>6818724729802</v>
          </cell>
          <cell r="T1149">
            <v>3</v>
          </cell>
        </row>
        <row r="1150">
          <cell r="A1150">
            <v>6818724999900</v>
          </cell>
          <cell r="T1150">
            <v>5</v>
          </cell>
        </row>
        <row r="1151">
          <cell r="A1151">
            <v>6818732369800</v>
          </cell>
          <cell r="T1151">
            <v>340</v>
          </cell>
        </row>
        <row r="1152">
          <cell r="A1152">
            <v>6818732389800</v>
          </cell>
          <cell r="T1152">
            <v>486</v>
          </cell>
        </row>
        <row r="1153">
          <cell r="A1153">
            <v>6818732419800</v>
          </cell>
          <cell r="T1153">
            <v>110</v>
          </cell>
        </row>
        <row r="1154">
          <cell r="A1154">
            <v>6818732429800</v>
          </cell>
          <cell r="T1154">
            <v>394</v>
          </cell>
        </row>
        <row r="1155">
          <cell r="A1155">
            <v>6818732449800</v>
          </cell>
          <cell r="T1155">
            <v>106</v>
          </cell>
        </row>
        <row r="1156">
          <cell r="A1156">
            <v>6818732459800</v>
          </cell>
          <cell r="T1156">
            <v>181</v>
          </cell>
        </row>
        <row r="1157">
          <cell r="A1157">
            <v>6818732469800</v>
          </cell>
          <cell r="T1157">
            <v>145</v>
          </cell>
        </row>
        <row r="1158">
          <cell r="A1158">
            <v>6818732479800</v>
          </cell>
          <cell r="T1158">
            <v>460</v>
          </cell>
        </row>
        <row r="1159">
          <cell r="A1159">
            <v>6818732489800</v>
          </cell>
          <cell r="T1159">
            <v>435</v>
          </cell>
        </row>
        <row r="1160">
          <cell r="A1160">
            <v>6818732519800</v>
          </cell>
          <cell r="T1160">
            <v>34</v>
          </cell>
        </row>
        <row r="1161">
          <cell r="A1161">
            <v>6818732529800</v>
          </cell>
          <cell r="T1161">
            <v>65</v>
          </cell>
        </row>
        <row r="1162">
          <cell r="A1162">
            <v>6818732549800</v>
          </cell>
          <cell r="T1162">
            <v>10</v>
          </cell>
        </row>
        <row r="1163">
          <cell r="A1163">
            <v>6818732569800</v>
          </cell>
          <cell r="T1163">
            <v>30</v>
          </cell>
        </row>
        <row r="1164">
          <cell r="A1164">
            <v>6818732589800</v>
          </cell>
          <cell r="T1164">
            <v>15</v>
          </cell>
        </row>
        <row r="1165">
          <cell r="A1165">
            <v>6818732619800</v>
          </cell>
          <cell r="T1165">
            <v>153</v>
          </cell>
        </row>
        <row r="1166">
          <cell r="A1166">
            <v>6818732659802</v>
          </cell>
          <cell r="T1166">
            <v>12</v>
          </cell>
        </row>
        <row r="1167">
          <cell r="A1167">
            <v>6818732679802</v>
          </cell>
          <cell r="T1167">
            <v>21</v>
          </cell>
        </row>
        <row r="1168">
          <cell r="A1168">
            <v>6818732689802</v>
          </cell>
          <cell r="T1168">
            <v>3</v>
          </cell>
        </row>
        <row r="1169">
          <cell r="A1169">
            <v>6818732699802</v>
          </cell>
          <cell r="T1169">
            <v>15</v>
          </cell>
        </row>
        <row r="1170">
          <cell r="A1170">
            <v>6818732709802</v>
          </cell>
          <cell r="T1170">
            <v>6</v>
          </cell>
        </row>
        <row r="1171">
          <cell r="A1171">
            <v>6818732719802</v>
          </cell>
          <cell r="T1171">
            <v>6</v>
          </cell>
        </row>
        <row r="1172">
          <cell r="A1172">
            <v>6818732729802</v>
          </cell>
          <cell r="T1172">
            <v>12</v>
          </cell>
        </row>
        <row r="1173">
          <cell r="A1173">
            <v>6818732999900</v>
          </cell>
          <cell r="T1173">
            <v>44</v>
          </cell>
        </row>
        <row r="1174">
          <cell r="A1174">
            <v>6818736389800</v>
          </cell>
          <cell r="T1174">
            <v>26</v>
          </cell>
        </row>
        <row r="1175">
          <cell r="A1175">
            <v>6818736419800</v>
          </cell>
          <cell r="T1175">
            <v>1</v>
          </cell>
        </row>
        <row r="1176">
          <cell r="A1176">
            <v>6818736429800</v>
          </cell>
          <cell r="T1176">
            <v>39</v>
          </cell>
        </row>
        <row r="1177">
          <cell r="A1177">
            <v>6818736449800</v>
          </cell>
          <cell r="T1177">
            <v>0</v>
          </cell>
        </row>
        <row r="1178">
          <cell r="A1178">
            <v>6818736459800</v>
          </cell>
          <cell r="T1178">
            <v>4</v>
          </cell>
        </row>
        <row r="1179">
          <cell r="A1179">
            <v>6818736469800</v>
          </cell>
          <cell r="T1179">
            <v>5</v>
          </cell>
        </row>
        <row r="1180">
          <cell r="A1180">
            <v>6818736479800</v>
          </cell>
          <cell r="T1180">
            <v>35</v>
          </cell>
        </row>
        <row r="1181">
          <cell r="A1181">
            <v>6818736489800</v>
          </cell>
          <cell r="T1181">
            <v>17</v>
          </cell>
        </row>
        <row r="1182">
          <cell r="A1182">
            <v>6818736529800</v>
          </cell>
          <cell r="T1182">
            <v>2</v>
          </cell>
        </row>
        <row r="1183">
          <cell r="A1183">
            <v>6818736569800</v>
          </cell>
          <cell r="T1183">
            <v>3</v>
          </cell>
        </row>
        <row r="1184">
          <cell r="A1184">
            <v>6818736589800</v>
          </cell>
          <cell r="T1184">
            <v>0</v>
          </cell>
        </row>
        <row r="1185">
          <cell r="A1185">
            <v>6818736619800</v>
          </cell>
          <cell r="T1185">
            <v>9</v>
          </cell>
        </row>
        <row r="1186">
          <cell r="A1186">
            <v>6818736659802</v>
          </cell>
          <cell r="T1186">
            <v>0</v>
          </cell>
        </row>
        <row r="1187">
          <cell r="A1187">
            <v>6818736699802</v>
          </cell>
          <cell r="T1187">
            <v>0</v>
          </cell>
        </row>
        <row r="1188">
          <cell r="A1188">
            <v>6818738389800</v>
          </cell>
          <cell r="T1188">
            <v>8</v>
          </cell>
        </row>
        <row r="1189">
          <cell r="A1189">
            <v>6818738419800</v>
          </cell>
          <cell r="T1189">
            <v>3</v>
          </cell>
        </row>
        <row r="1190">
          <cell r="A1190">
            <v>6818738429800</v>
          </cell>
          <cell r="T1190">
            <v>16</v>
          </cell>
        </row>
        <row r="1191">
          <cell r="A1191">
            <v>6818738449800</v>
          </cell>
          <cell r="T1191">
            <v>0</v>
          </cell>
        </row>
        <row r="1192">
          <cell r="A1192">
            <v>6818738459800</v>
          </cell>
          <cell r="T1192">
            <v>12</v>
          </cell>
        </row>
        <row r="1193">
          <cell r="A1193">
            <v>6818738469800</v>
          </cell>
          <cell r="T1193">
            <v>13</v>
          </cell>
        </row>
        <row r="1194">
          <cell r="A1194">
            <v>6818738479800</v>
          </cell>
          <cell r="T1194">
            <v>38</v>
          </cell>
        </row>
        <row r="1195">
          <cell r="A1195">
            <v>6818738489800</v>
          </cell>
          <cell r="T1195">
            <v>38</v>
          </cell>
        </row>
        <row r="1196">
          <cell r="A1196">
            <v>6818738519800</v>
          </cell>
          <cell r="T1196">
            <v>5</v>
          </cell>
        </row>
        <row r="1197">
          <cell r="A1197">
            <v>6818738529800</v>
          </cell>
          <cell r="T1197">
            <v>21</v>
          </cell>
        </row>
        <row r="1198">
          <cell r="A1198">
            <v>6818738549800</v>
          </cell>
          <cell r="T1198">
            <v>0</v>
          </cell>
        </row>
        <row r="1199">
          <cell r="A1199">
            <v>6818738569800</v>
          </cell>
          <cell r="T1199">
            <v>3</v>
          </cell>
        </row>
        <row r="1200">
          <cell r="A1200">
            <v>6818738619800</v>
          </cell>
          <cell r="T1200">
            <v>27</v>
          </cell>
        </row>
        <row r="1201">
          <cell r="A1201">
            <v>6818742429800</v>
          </cell>
          <cell r="T1201">
            <v>34</v>
          </cell>
        </row>
        <row r="1202">
          <cell r="A1202">
            <v>6818742449800</v>
          </cell>
          <cell r="T1202">
            <v>0</v>
          </cell>
        </row>
        <row r="1203">
          <cell r="A1203">
            <v>6818742469800</v>
          </cell>
          <cell r="T1203">
            <v>0</v>
          </cell>
        </row>
        <row r="1204">
          <cell r="A1204">
            <v>6818742479800</v>
          </cell>
          <cell r="T1204">
            <v>28</v>
          </cell>
        </row>
        <row r="1205">
          <cell r="A1205">
            <v>6818742489800</v>
          </cell>
          <cell r="T1205">
            <v>43</v>
          </cell>
        </row>
        <row r="1206">
          <cell r="A1206">
            <v>6818742529800</v>
          </cell>
          <cell r="T1206">
            <v>12</v>
          </cell>
        </row>
        <row r="1207">
          <cell r="A1207">
            <v>6818742569800</v>
          </cell>
          <cell r="T1207">
            <v>2</v>
          </cell>
        </row>
        <row r="1208">
          <cell r="A1208">
            <v>6818742619800</v>
          </cell>
          <cell r="T1208">
            <v>2</v>
          </cell>
        </row>
        <row r="1209">
          <cell r="A1209">
            <v>6818745479800</v>
          </cell>
          <cell r="T1209">
            <v>0</v>
          </cell>
        </row>
        <row r="1210">
          <cell r="A1210">
            <v>6818747479800</v>
          </cell>
          <cell r="T1210">
            <v>0</v>
          </cell>
        </row>
        <row r="1211">
          <cell r="A1211">
            <v>6918702249800</v>
          </cell>
          <cell r="T1211">
            <v>1125</v>
          </cell>
        </row>
        <row r="1212">
          <cell r="A1212">
            <v>6918702329800</v>
          </cell>
          <cell r="T1212">
            <v>3500</v>
          </cell>
        </row>
        <row r="1213">
          <cell r="A1213">
            <v>6918702329802</v>
          </cell>
          <cell r="T1213">
            <v>3500</v>
          </cell>
        </row>
        <row r="1214">
          <cell r="A1214">
            <v>6918702369800</v>
          </cell>
          <cell r="T1214">
            <v>4</v>
          </cell>
        </row>
        <row r="1215">
          <cell r="A1215">
            <v>6918702389800</v>
          </cell>
          <cell r="T1215">
            <v>878</v>
          </cell>
        </row>
        <row r="1216">
          <cell r="A1216">
            <v>6918702419800</v>
          </cell>
          <cell r="T1216">
            <v>0</v>
          </cell>
        </row>
        <row r="1217">
          <cell r="A1217">
            <v>6918702429800</v>
          </cell>
          <cell r="T1217">
            <v>530</v>
          </cell>
        </row>
        <row r="1218">
          <cell r="A1218">
            <v>6918702449800</v>
          </cell>
          <cell r="T1218">
            <v>0</v>
          </cell>
        </row>
        <row r="1219">
          <cell r="A1219">
            <v>6918702459800</v>
          </cell>
          <cell r="T1219">
            <v>0</v>
          </cell>
        </row>
        <row r="1220">
          <cell r="A1220">
            <v>6918702469800</v>
          </cell>
          <cell r="T1220">
            <v>0</v>
          </cell>
        </row>
        <row r="1221">
          <cell r="A1221">
            <v>6918702479800</v>
          </cell>
          <cell r="T1221">
            <v>714</v>
          </cell>
        </row>
        <row r="1222">
          <cell r="A1222">
            <v>6918702489800</v>
          </cell>
          <cell r="T1222">
            <v>2334</v>
          </cell>
        </row>
        <row r="1223">
          <cell r="A1223">
            <v>6918702489802</v>
          </cell>
          <cell r="T1223">
            <v>1488</v>
          </cell>
        </row>
        <row r="1224">
          <cell r="A1224">
            <v>6918702529800</v>
          </cell>
          <cell r="T1224">
            <v>0</v>
          </cell>
        </row>
        <row r="1225">
          <cell r="A1225">
            <v>6918702569800</v>
          </cell>
          <cell r="T1225">
            <v>0</v>
          </cell>
        </row>
        <row r="1226">
          <cell r="A1226">
            <v>6918702619800</v>
          </cell>
          <cell r="T1226">
            <v>49</v>
          </cell>
        </row>
        <row r="1227">
          <cell r="A1227">
            <v>6918704249800</v>
          </cell>
          <cell r="T1227">
            <v>5110</v>
          </cell>
        </row>
        <row r="1228">
          <cell r="A1228">
            <v>6918704249802</v>
          </cell>
          <cell r="T1228">
            <v>3581</v>
          </cell>
        </row>
        <row r="1229">
          <cell r="A1229">
            <v>6918704329800</v>
          </cell>
          <cell r="T1229">
            <v>8890</v>
          </cell>
        </row>
        <row r="1230">
          <cell r="A1230">
            <v>6918704329802</v>
          </cell>
          <cell r="T1230">
            <v>8291</v>
          </cell>
        </row>
        <row r="1231">
          <cell r="A1231">
            <v>6918704369800</v>
          </cell>
          <cell r="T1231">
            <v>2071</v>
          </cell>
        </row>
        <row r="1232">
          <cell r="A1232">
            <v>6918704369802</v>
          </cell>
          <cell r="T1232">
            <v>1759</v>
          </cell>
        </row>
        <row r="1233">
          <cell r="A1233">
            <v>6918704389800</v>
          </cell>
          <cell r="T1233">
            <v>5135</v>
          </cell>
        </row>
        <row r="1234">
          <cell r="A1234">
            <v>6918704389802</v>
          </cell>
          <cell r="T1234">
            <v>5135</v>
          </cell>
        </row>
        <row r="1235">
          <cell r="A1235">
            <v>6918704419800</v>
          </cell>
          <cell r="T1235">
            <v>1760</v>
          </cell>
        </row>
        <row r="1236">
          <cell r="A1236">
            <v>6918704419802</v>
          </cell>
          <cell r="T1236">
            <v>1400</v>
          </cell>
        </row>
        <row r="1237">
          <cell r="A1237">
            <v>6918704429800</v>
          </cell>
          <cell r="T1237">
            <v>4104</v>
          </cell>
        </row>
        <row r="1238">
          <cell r="A1238">
            <v>6918704429802</v>
          </cell>
          <cell r="T1238">
            <v>4104</v>
          </cell>
        </row>
        <row r="1239">
          <cell r="A1239">
            <v>6918704449800</v>
          </cell>
          <cell r="T1239">
            <v>830</v>
          </cell>
        </row>
        <row r="1240">
          <cell r="A1240">
            <v>6918704459800</v>
          </cell>
          <cell r="T1240">
            <v>520</v>
          </cell>
        </row>
        <row r="1241">
          <cell r="A1241">
            <v>6918704469800</v>
          </cell>
          <cell r="T1241">
            <v>100</v>
          </cell>
        </row>
        <row r="1242">
          <cell r="A1242">
            <v>6918704479800</v>
          </cell>
          <cell r="T1242">
            <v>3333</v>
          </cell>
        </row>
        <row r="1243">
          <cell r="A1243">
            <v>6918704479802</v>
          </cell>
          <cell r="T1243">
            <v>3138</v>
          </cell>
        </row>
        <row r="1244">
          <cell r="A1244">
            <v>6918704489800</v>
          </cell>
          <cell r="T1244">
            <v>6178</v>
          </cell>
        </row>
        <row r="1245">
          <cell r="A1245">
            <v>6918704489802</v>
          </cell>
          <cell r="T1245">
            <v>6170</v>
          </cell>
        </row>
        <row r="1246">
          <cell r="A1246">
            <v>6918704519800</v>
          </cell>
          <cell r="T1246">
            <v>0</v>
          </cell>
        </row>
        <row r="1247">
          <cell r="A1247">
            <v>6918704529800</v>
          </cell>
          <cell r="T1247">
            <v>2120</v>
          </cell>
        </row>
        <row r="1248">
          <cell r="A1248">
            <v>6918704549800</v>
          </cell>
          <cell r="T1248">
            <v>5</v>
          </cell>
        </row>
        <row r="1249">
          <cell r="A1249">
            <v>6918704569800</v>
          </cell>
          <cell r="T1249">
            <v>300</v>
          </cell>
        </row>
        <row r="1250">
          <cell r="A1250">
            <v>6918704589800</v>
          </cell>
          <cell r="T1250">
            <v>5</v>
          </cell>
        </row>
        <row r="1251">
          <cell r="A1251">
            <v>6918704619800</v>
          </cell>
          <cell r="T1251">
            <v>1535</v>
          </cell>
        </row>
        <row r="1252">
          <cell r="A1252">
            <v>6918704619802</v>
          </cell>
          <cell r="T1252">
            <v>1385</v>
          </cell>
        </row>
        <row r="1253">
          <cell r="A1253">
            <v>6918706249800</v>
          </cell>
          <cell r="T1253">
            <v>3542</v>
          </cell>
        </row>
        <row r="1254">
          <cell r="A1254">
            <v>6918706249802</v>
          </cell>
          <cell r="T1254">
            <v>3507</v>
          </cell>
        </row>
        <row r="1255">
          <cell r="A1255">
            <v>6918706329800</v>
          </cell>
          <cell r="T1255">
            <v>3322</v>
          </cell>
        </row>
        <row r="1256">
          <cell r="A1256">
            <v>6918706329802</v>
          </cell>
          <cell r="T1256">
            <v>3320</v>
          </cell>
        </row>
        <row r="1257">
          <cell r="A1257">
            <v>6918706369800</v>
          </cell>
          <cell r="T1257">
            <v>1199</v>
          </cell>
        </row>
        <row r="1258">
          <cell r="A1258">
            <v>6918706389800</v>
          </cell>
          <cell r="T1258">
            <v>1971</v>
          </cell>
        </row>
        <row r="1259">
          <cell r="A1259">
            <v>6918706389802</v>
          </cell>
          <cell r="T1259">
            <v>1580</v>
          </cell>
        </row>
        <row r="1260">
          <cell r="A1260">
            <v>6918706419800</v>
          </cell>
          <cell r="T1260">
            <v>465</v>
          </cell>
        </row>
        <row r="1261">
          <cell r="A1261">
            <v>6918706429800</v>
          </cell>
          <cell r="T1261">
            <v>2309</v>
          </cell>
        </row>
        <row r="1262">
          <cell r="A1262">
            <v>6918706429802</v>
          </cell>
          <cell r="T1262">
            <v>1809</v>
          </cell>
        </row>
        <row r="1263">
          <cell r="A1263">
            <v>6918706449800</v>
          </cell>
          <cell r="T1263">
            <v>420</v>
          </cell>
        </row>
        <row r="1264">
          <cell r="A1264">
            <v>6918706459800</v>
          </cell>
          <cell r="T1264">
            <v>1400</v>
          </cell>
        </row>
        <row r="1265">
          <cell r="A1265">
            <v>6918706459802</v>
          </cell>
          <cell r="T1265">
            <v>1010</v>
          </cell>
        </row>
        <row r="1266">
          <cell r="A1266">
            <v>6918706469800</v>
          </cell>
          <cell r="T1266">
            <v>220</v>
          </cell>
        </row>
        <row r="1267">
          <cell r="A1267">
            <v>6918706479800</v>
          </cell>
          <cell r="T1267">
            <v>1600</v>
          </cell>
        </row>
        <row r="1268">
          <cell r="A1268">
            <v>6918706479802</v>
          </cell>
          <cell r="T1268">
            <v>1590</v>
          </cell>
        </row>
        <row r="1269">
          <cell r="A1269">
            <v>6918706489800</v>
          </cell>
          <cell r="T1269">
            <v>6371</v>
          </cell>
        </row>
        <row r="1270">
          <cell r="A1270">
            <v>6918706489802</v>
          </cell>
          <cell r="T1270">
            <v>6350</v>
          </cell>
        </row>
        <row r="1271">
          <cell r="A1271">
            <v>6918706519800</v>
          </cell>
          <cell r="T1271">
            <v>0</v>
          </cell>
        </row>
        <row r="1272">
          <cell r="A1272">
            <v>6918706529800</v>
          </cell>
          <cell r="T1272">
            <v>600</v>
          </cell>
        </row>
        <row r="1273">
          <cell r="A1273">
            <v>6918706549800</v>
          </cell>
          <cell r="T1273">
            <v>0</v>
          </cell>
        </row>
        <row r="1274">
          <cell r="A1274">
            <v>6918706569800</v>
          </cell>
          <cell r="T1274">
            <v>0</v>
          </cell>
        </row>
        <row r="1275">
          <cell r="A1275">
            <v>6918706589800</v>
          </cell>
          <cell r="T1275">
            <v>0</v>
          </cell>
        </row>
        <row r="1276">
          <cell r="A1276">
            <v>6918706619800</v>
          </cell>
          <cell r="T1276">
            <v>800</v>
          </cell>
        </row>
        <row r="1277">
          <cell r="A1277">
            <v>6918708249800</v>
          </cell>
          <cell r="T1277">
            <v>12418</v>
          </cell>
        </row>
        <row r="1278">
          <cell r="A1278">
            <v>6918708249802</v>
          </cell>
          <cell r="T1278">
            <v>10266</v>
          </cell>
        </row>
        <row r="1279">
          <cell r="A1279">
            <v>6918708329800</v>
          </cell>
          <cell r="T1279">
            <v>12042</v>
          </cell>
        </row>
        <row r="1280">
          <cell r="A1280">
            <v>6918708329802</v>
          </cell>
          <cell r="T1280">
            <v>12016</v>
          </cell>
        </row>
        <row r="1281">
          <cell r="A1281">
            <v>6918708369800</v>
          </cell>
          <cell r="T1281">
            <v>6858</v>
          </cell>
        </row>
        <row r="1282">
          <cell r="A1282">
            <v>6918708369802</v>
          </cell>
          <cell r="T1282">
            <v>6858</v>
          </cell>
        </row>
        <row r="1283">
          <cell r="A1283">
            <v>6918708389800</v>
          </cell>
          <cell r="T1283">
            <v>9868</v>
          </cell>
        </row>
        <row r="1284">
          <cell r="A1284">
            <v>6918708389802</v>
          </cell>
          <cell r="T1284">
            <v>9868</v>
          </cell>
        </row>
        <row r="1285">
          <cell r="A1285">
            <v>6918708419800</v>
          </cell>
          <cell r="T1285">
            <v>4842</v>
          </cell>
        </row>
        <row r="1286">
          <cell r="A1286">
            <v>6918708419802</v>
          </cell>
          <cell r="T1286">
            <v>4842</v>
          </cell>
        </row>
        <row r="1287">
          <cell r="A1287">
            <v>6918708429800</v>
          </cell>
          <cell r="T1287">
            <v>4697</v>
          </cell>
        </row>
        <row r="1288">
          <cell r="A1288">
            <v>6918708429802</v>
          </cell>
          <cell r="T1288">
            <v>4648</v>
          </cell>
        </row>
        <row r="1289">
          <cell r="A1289">
            <v>6918708449800</v>
          </cell>
          <cell r="T1289">
            <v>2758</v>
          </cell>
        </row>
        <row r="1290">
          <cell r="A1290">
            <v>6918708449802</v>
          </cell>
          <cell r="T1290">
            <v>2758</v>
          </cell>
        </row>
        <row r="1291">
          <cell r="A1291">
            <v>6918708459800</v>
          </cell>
          <cell r="T1291">
            <v>3616</v>
          </cell>
        </row>
        <row r="1292">
          <cell r="A1292">
            <v>6918708459802</v>
          </cell>
          <cell r="T1292">
            <v>3456</v>
          </cell>
        </row>
        <row r="1293">
          <cell r="A1293">
            <v>6918708469800</v>
          </cell>
          <cell r="T1293">
            <v>2704</v>
          </cell>
        </row>
        <row r="1294">
          <cell r="A1294">
            <v>6918708469802</v>
          </cell>
          <cell r="T1294">
            <v>2695</v>
          </cell>
        </row>
        <row r="1295">
          <cell r="A1295">
            <v>6918708479800</v>
          </cell>
          <cell r="T1295">
            <v>7378</v>
          </cell>
        </row>
        <row r="1296">
          <cell r="A1296">
            <v>6918708479802</v>
          </cell>
          <cell r="T1296">
            <v>7378</v>
          </cell>
        </row>
        <row r="1297">
          <cell r="A1297">
            <v>6918708489800</v>
          </cell>
          <cell r="T1297">
            <v>10130</v>
          </cell>
        </row>
        <row r="1298">
          <cell r="A1298">
            <v>6918708489802</v>
          </cell>
          <cell r="T1298">
            <v>10130</v>
          </cell>
        </row>
        <row r="1299">
          <cell r="A1299">
            <v>6918708499800</v>
          </cell>
          <cell r="T1299">
            <v>0</v>
          </cell>
        </row>
        <row r="1300">
          <cell r="A1300">
            <v>6918708519800</v>
          </cell>
          <cell r="T1300">
            <v>575</v>
          </cell>
        </row>
        <row r="1301">
          <cell r="A1301">
            <v>6918708529800</v>
          </cell>
          <cell r="T1301">
            <v>2957</v>
          </cell>
        </row>
        <row r="1302">
          <cell r="A1302">
            <v>6918708529802</v>
          </cell>
          <cell r="T1302">
            <v>2957</v>
          </cell>
        </row>
        <row r="1303">
          <cell r="A1303">
            <v>6918708549800</v>
          </cell>
          <cell r="T1303">
            <v>255</v>
          </cell>
        </row>
        <row r="1304">
          <cell r="A1304">
            <v>6918708569800</v>
          </cell>
          <cell r="T1304">
            <v>2385</v>
          </cell>
        </row>
        <row r="1305">
          <cell r="A1305">
            <v>6918708569802</v>
          </cell>
          <cell r="T1305">
            <v>2385</v>
          </cell>
        </row>
        <row r="1306">
          <cell r="A1306">
            <v>6918708589800</v>
          </cell>
          <cell r="T1306">
            <v>425</v>
          </cell>
        </row>
        <row r="1307">
          <cell r="A1307">
            <v>6918708619800</v>
          </cell>
          <cell r="T1307">
            <v>3686</v>
          </cell>
        </row>
        <row r="1308">
          <cell r="A1308">
            <v>6918708619802</v>
          </cell>
          <cell r="T1308">
            <v>3686</v>
          </cell>
        </row>
        <row r="1309">
          <cell r="A1309">
            <v>6918708659800</v>
          </cell>
          <cell r="T1309">
            <v>0</v>
          </cell>
        </row>
        <row r="1310">
          <cell r="A1310">
            <v>6918708659802</v>
          </cell>
          <cell r="T1310">
            <v>2560</v>
          </cell>
        </row>
        <row r="1311">
          <cell r="A1311">
            <v>6918708679802</v>
          </cell>
          <cell r="T1311">
            <v>1626</v>
          </cell>
        </row>
        <row r="1312">
          <cell r="A1312">
            <v>6918708689802</v>
          </cell>
          <cell r="T1312">
            <v>765</v>
          </cell>
        </row>
        <row r="1313">
          <cell r="A1313">
            <v>6918708699800</v>
          </cell>
          <cell r="T1313">
            <v>0</v>
          </cell>
        </row>
        <row r="1314">
          <cell r="A1314">
            <v>6918708699802</v>
          </cell>
          <cell r="T1314">
            <v>3420</v>
          </cell>
        </row>
        <row r="1315">
          <cell r="A1315">
            <v>6918708709802</v>
          </cell>
          <cell r="T1315">
            <v>790</v>
          </cell>
        </row>
        <row r="1316">
          <cell r="A1316">
            <v>6918708719802</v>
          </cell>
          <cell r="T1316">
            <v>840</v>
          </cell>
        </row>
        <row r="1317">
          <cell r="A1317">
            <v>6918708729802</v>
          </cell>
          <cell r="T1317">
            <v>255</v>
          </cell>
        </row>
        <row r="1318">
          <cell r="A1318">
            <v>6918708999900</v>
          </cell>
          <cell r="T1318">
            <v>43</v>
          </cell>
        </row>
        <row r="1319">
          <cell r="A1319">
            <v>6918712249800</v>
          </cell>
          <cell r="T1319">
            <v>5575</v>
          </cell>
        </row>
        <row r="1320">
          <cell r="A1320">
            <v>6918712249802</v>
          </cell>
          <cell r="T1320">
            <v>5572</v>
          </cell>
        </row>
        <row r="1321">
          <cell r="A1321">
            <v>6918712329800</v>
          </cell>
          <cell r="T1321">
            <v>9441</v>
          </cell>
        </row>
        <row r="1322">
          <cell r="A1322">
            <v>6918712329802</v>
          </cell>
          <cell r="T1322">
            <v>9441</v>
          </cell>
        </row>
        <row r="1323">
          <cell r="A1323">
            <v>6918712369800</v>
          </cell>
          <cell r="T1323">
            <v>3346</v>
          </cell>
        </row>
        <row r="1324">
          <cell r="A1324">
            <v>6918712389800</v>
          </cell>
          <cell r="T1324">
            <v>3935</v>
          </cell>
        </row>
        <row r="1325">
          <cell r="A1325">
            <v>6918712389802</v>
          </cell>
          <cell r="T1325">
            <v>3935</v>
          </cell>
        </row>
        <row r="1326">
          <cell r="A1326">
            <v>6918712419800</v>
          </cell>
          <cell r="T1326">
            <v>3290</v>
          </cell>
        </row>
        <row r="1327">
          <cell r="A1327">
            <v>6918712419802</v>
          </cell>
          <cell r="T1327">
            <v>3290</v>
          </cell>
        </row>
        <row r="1328">
          <cell r="A1328">
            <v>6918712429800</v>
          </cell>
          <cell r="T1328">
            <v>3978</v>
          </cell>
        </row>
        <row r="1329">
          <cell r="A1329">
            <v>6918712429802</v>
          </cell>
          <cell r="T1329">
            <v>3978</v>
          </cell>
        </row>
        <row r="1330">
          <cell r="A1330">
            <v>6918712449800</v>
          </cell>
          <cell r="T1330">
            <v>1901</v>
          </cell>
        </row>
        <row r="1331">
          <cell r="A1331">
            <v>6918712449802</v>
          </cell>
          <cell r="T1331">
            <v>1890</v>
          </cell>
        </row>
        <row r="1332">
          <cell r="A1332">
            <v>6918712459800</v>
          </cell>
          <cell r="T1332">
            <v>2299</v>
          </cell>
        </row>
        <row r="1333">
          <cell r="A1333">
            <v>6918712459802</v>
          </cell>
          <cell r="T1333">
            <v>2299</v>
          </cell>
        </row>
        <row r="1334">
          <cell r="A1334">
            <v>6918712469800</v>
          </cell>
          <cell r="T1334">
            <v>1565</v>
          </cell>
        </row>
        <row r="1335">
          <cell r="A1335">
            <v>6918712469802</v>
          </cell>
          <cell r="T1335">
            <v>1565</v>
          </cell>
        </row>
        <row r="1336">
          <cell r="A1336">
            <v>6918712479800</v>
          </cell>
          <cell r="T1336">
            <v>3710</v>
          </cell>
        </row>
        <row r="1337">
          <cell r="A1337">
            <v>6918712479802</v>
          </cell>
          <cell r="T1337">
            <v>3710</v>
          </cell>
        </row>
        <row r="1338">
          <cell r="A1338">
            <v>6918712489800</v>
          </cell>
          <cell r="T1338">
            <v>7356</v>
          </cell>
        </row>
        <row r="1339">
          <cell r="A1339">
            <v>6918712489802</v>
          </cell>
          <cell r="T1339">
            <v>7351</v>
          </cell>
        </row>
        <row r="1340">
          <cell r="A1340">
            <v>6918712519800</v>
          </cell>
          <cell r="T1340">
            <v>405</v>
          </cell>
        </row>
        <row r="1341">
          <cell r="A1341">
            <v>6918712529800</v>
          </cell>
          <cell r="T1341">
            <v>2804</v>
          </cell>
        </row>
        <row r="1342">
          <cell r="A1342">
            <v>6918712529802</v>
          </cell>
          <cell r="T1342">
            <v>2334</v>
          </cell>
        </row>
        <row r="1343">
          <cell r="A1343">
            <v>6918712549800</v>
          </cell>
          <cell r="T1343">
            <v>315</v>
          </cell>
        </row>
        <row r="1344">
          <cell r="A1344">
            <v>6918712569800</v>
          </cell>
          <cell r="T1344">
            <v>1711</v>
          </cell>
        </row>
        <row r="1345">
          <cell r="A1345">
            <v>6918712569802</v>
          </cell>
          <cell r="T1345">
            <v>1711</v>
          </cell>
        </row>
        <row r="1346">
          <cell r="A1346">
            <v>6918712589800</v>
          </cell>
          <cell r="T1346">
            <v>305</v>
          </cell>
        </row>
        <row r="1347">
          <cell r="A1347">
            <v>6918712619800</v>
          </cell>
          <cell r="T1347">
            <v>2795</v>
          </cell>
        </row>
        <row r="1348">
          <cell r="A1348">
            <v>6918712619802</v>
          </cell>
          <cell r="T1348">
            <v>2739</v>
          </cell>
        </row>
        <row r="1349">
          <cell r="A1349">
            <v>6918712659802</v>
          </cell>
          <cell r="T1349">
            <v>1720</v>
          </cell>
        </row>
        <row r="1350">
          <cell r="A1350">
            <v>6918712679802</v>
          </cell>
          <cell r="T1350">
            <v>930</v>
          </cell>
        </row>
        <row r="1351">
          <cell r="A1351">
            <v>6918712689802</v>
          </cell>
          <cell r="T1351">
            <v>515</v>
          </cell>
        </row>
        <row r="1352">
          <cell r="A1352">
            <v>6918712699802</v>
          </cell>
          <cell r="T1352">
            <v>1905</v>
          </cell>
        </row>
        <row r="1353">
          <cell r="A1353">
            <v>6918712709802</v>
          </cell>
          <cell r="T1353">
            <v>803</v>
          </cell>
        </row>
        <row r="1354">
          <cell r="A1354">
            <v>6918712719802</v>
          </cell>
          <cell r="T1354">
            <v>875</v>
          </cell>
        </row>
        <row r="1355">
          <cell r="A1355">
            <v>6918712729802</v>
          </cell>
          <cell r="T1355">
            <v>255</v>
          </cell>
        </row>
        <row r="1356">
          <cell r="A1356">
            <v>6918712999900</v>
          </cell>
          <cell r="T1356">
            <v>34</v>
          </cell>
        </row>
        <row r="1357">
          <cell r="A1357">
            <v>6918716329800</v>
          </cell>
          <cell r="T1357">
            <v>4729</v>
          </cell>
        </row>
        <row r="1358">
          <cell r="A1358">
            <v>6918716329802</v>
          </cell>
          <cell r="T1358">
            <v>4729</v>
          </cell>
        </row>
        <row r="1359">
          <cell r="A1359">
            <v>6918716369800</v>
          </cell>
          <cell r="T1359">
            <v>2097</v>
          </cell>
        </row>
        <row r="1360">
          <cell r="A1360">
            <v>6918716369802</v>
          </cell>
          <cell r="T1360">
            <v>1937</v>
          </cell>
        </row>
        <row r="1361">
          <cell r="A1361">
            <v>6918716389800</v>
          </cell>
          <cell r="T1361">
            <v>6777</v>
          </cell>
        </row>
        <row r="1362">
          <cell r="A1362">
            <v>6918716389802</v>
          </cell>
          <cell r="T1362">
            <v>6777</v>
          </cell>
        </row>
        <row r="1363">
          <cell r="A1363">
            <v>6918716419800</v>
          </cell>
          <cell r="T1363">
            <v>912</v>
          </cell>
        </row>
        <row r="1364">
          <cell r="A1364">
            <v>6918716429800</v>
          </cell>
          <cell r="T1364">
            <v>3925</v>
          </cell>
        </row>
        <row r="1365">
          <cell r="A1365">
            <v>6918716429802</v>
          </cell>
          <cell r="T1365">
            <v>3923</v>
          </cell>
        </row>
        <row r="1366">
          <cell r="A1366">
            <v>6918716449800</v>
          </cell>
          <cell r="T1366">
            <v>632</v>
          </cell>
        </row>
        <row r="1367">
          <cell r="A1367">
            <v>6918716459800</v>
          </cell>
          <cell r="T1367">
            <v>1635</v>
          </cell>
        </row>
        <row r="1368">
          <cell r="A1368">
            <v>6918716459802</v>
          </cell>
          <cell r="T1368">
            <v>1635</v>
          </cell>
        </row>
        <row r="1369">
          <cell r="A1369">
            <v>6918716469800</v>
          </cell>
          <cell r="T1369">
            <v>530</v>
          </cell>
        </row>
        <row r="1370">
          <cell r="A1370">
            <v>6918716469802</v>
          </cell>
          <cell r="T1370">
            <v>525</v>
          </cell>
        </row>
        <row r="1371">
          <cell r="A1371">
            <v>6918716479800</v>
          </cell>
          <cell r="T1371">
            <v>4255</v>
          </cell>
        </row>
        <row r="1372">
          <cell r="A1372">
            <v>6918716479802</v>
          </cell>
          <cell r="T1372">
            <v>4255</v>
          </cell>
        </row>
        <row r="1373">
          <cell r="A1373">
            <v>6918716479900</v>
          </cell>
          <cell r="T1373">
            <v>0</v>
          </cell>
        </row>
        <row r="1374">
          <cell r="A1374">
            <v>6918716489800</v>
          </cell>
          <cell r="T1374">
            <v>3435</v>
          </cell>
        </row>
        <row r="1375">
          <cell r="A1375">
            <v>6918716489802</v>
          </cell>
          <cell r="T1375">
            <v>3435</v>
          </cell>
        </row>
        <row r="1376">
          <cell r="A1376">
            <v>6918716519800</v>
          </cell>
          <cell r="T1376">
            <v>80</v>
          </cell>
        </row>
        <row r="1377">
          <cell r="A1377">
            <v>6918716529800</v>
          </cell>
          <cell r="T1377">
            <v>1825</v>
          </cell>
        </row>
        <row r="1378">
          <cell r="A1378">
            <v>6918716529802</v>
          </cell>
          <cell r="T1378">
            <v>1825</v>
          </cell>
        </row>
        <row r="1379">
          <cell r="A1379">
            <v>6918716549800</v>
          </cell>
          <cell r="T1379">
            <v>105</v>
          </cell>
        </row>
        <row r="1380">
          <cell r="A1380">
            <v>6918716569800</v>
          </cell>
          <cell r="T1380">
            <v>1400</v>
          </cell>
        </row>
        <row r="1381">
          <cell r="A1381">
            <v>6918716569802</v>
          </cell>
          <cell r="T1381">
            <v>1400</v>
          </cell>
        </row>
        <row r="1382">
          <cell r="A1382">
            <v>6918716589800</v>
          </cell>
          <cell r="T1382">
            <v>90</v>
          </cell>
        </row>
        <row r="1383">
          <cell r="A1383">
            <v>6918716619800</v>
          </cell>
          <cell r="T1383">
            <v>2320</v>
          </cell>
        </row>
        <row r="1384">
          <cell r="A1384">
            <v>6918716619802</v>
          </cell>
          <cell r="T1384">
            <v>2320</v>
          </cell>
        </row>
        <row r="1385">
          <cell r="A1385">
            <v>6918716659802</v>
          </cell>
          <cell r="T1385">
            <v>462</v>
          </cell>
        </row>
        <row r="1386">
          <cell r="A1386">
            <v>6918716679802</v>
          </cell>
          <cell r="T1386">
            <v>651</v>
          </cell>
        </row>
        <row r="1387">
          <cell r="A1387">
            <v>6918716689802</v>
          </cell>
          <cell r="T1387">
            <v>102</v>
          </cell>
        </row>
        <row r="1388">
          <cell r="A1388">
            <v>6918716699802</v>
          </cell>
          <cell r="T1388">
            <v>1031</v>
          </cell>
        </row>
        <row r="1389">
          <cell r="A1389">
            <v>6918716709802</v>
          </cell>
          <cell r="T1389">
            <v>398</v>
          </cell>
        </row>
        <row r="1390">
          <cell r="A1390">
            <v>6918716719802</v>
          </cell>
          <cell r="T1390">
            <v>309</v>
          </cell>
        </row>
        <row r="1391">
          <cell r="A1391">
            <v>6918716729802</v>
          </cell>
          <cell r="T1391">
            <v>87</v>
          </cell>
        </row>
        <row r="1392">
          <cell r="A1392">
            <v>6918716999900</v>
          </cell>
          <cell r="T1392">
            <v>11</v>
          </cell>
        </row>
        <row r="1393">
          <cell r="A1393">
            <v>6918720329800</v>
          </cell>
          <cell r="T1393">
            <v>1374</v>
          </cell>
        </row>
        <row r="1394">
          <cell r="A1394">
            <v>6918720329802</v>
          </cell>
          <cell r="T1394">
            <v>1374</v>
          </cell>
        </row>
        <row r="1395">
          <cell r="A1395">
            <v>6918720369800</v>
          </cell>
          <cell r="T1395">
            <v>1597</v>
          </cell>
        </row>
        <row r="1396">
          <cell r="A1396">
            <v>6918720369802</v>
          </cell>
          <cell r="T1396">
            <v>1157</v>
          </cell>
        </row>
        <row r="1397">
          <cell r="A1397">
            <v>6918720389800</v>
          </cell>
          <cell r="T1397">
            <v>1634</v>
          </cell>
        </row>
        <row r="1398">
          <cell r="A1398">
            <v>6918720389802</v>
          </cell>
          <cell r="T1398">
            <v>1627</v>
          </cell>
        </row>
        <row r="1399">
          <cell r="A1399">
            <v>6918720419800</v>
          </cell>
          <cell r="T1399">
            <v>890</v>
          </cell>
        </row>
        <row r="1400">
          <cell r="A1400">
            <v>6918720419802</v>
          </cell>
          <cell r="T1400">
            <v>890</v>
          </cell>
        </row>
        <row r="1401">
          <cell r="A1401">
            <v>6918720429800</v>
          </cell>
          <cell r="T1401">
            <v>977</v>
          </cell>
        </row>
        <row r="1402">
          <cell r="A1402">
            <v>6918720429802</v>
          </cell>
          <cell r="T1402">
            <v>977</v>
          </cell>
        </row>
        <row r="1403">
          <cell r="A1403">
            <v>6918720449800</v>
          </cell>
          <cell r="T1403">
            <v>20</v>
          </cell>
        </row>
        <row r="1404">
          <cell r="A1404">
            <v>6918720459800</v>
          </cell>
          <cell r="T1404">
            <v>1125</v>
          </cell>
        </row>
        <row r="1405">
          <cell r="A1405">
            <v>6918720459802</v>
          </cell>
          <cell r="T1405">
            <v>1125</v>
          </cell>
        </row>
        <row r="1406">
          <cell r="A1406">
            <v>6918720469800</v>
          </cell>
          <cell r="T1406">
            <v>25</v>
          </cell>
        </row>
        <row r="1407">
          <cell r="A1407">
            <v>6918720479800</v>
          </cell>
          <cell r="T1407">
            <v>1664</v>
          </cell>
        </row>
        <row r="1408">
          <cell r="A1408">
            <v>6918720479802</v>
          </cell>
          <cell r="T1408">
            <v>1609</v>
          </cell>
        </row>
        <row r="1409">
          <cell r="A1409">
            <v>6918720489800</v>
          </cell>
          <cell r="T1409">
            <v>2331</v>
          </cell>
        </row>
        <row r="1410">
          <cell r="A1410">
            <v>6918720489802</v>
          </cell>
          <cell r="T1410">
            <v>2323</v>
          </cell>
        </row>
        <row r="1411">
          <cell r="A1411">
            <v>6918720519800</v>
          </cell>
          <cell r="T1411">
            <v>0</v>
          </cell>
        </row>
        <row r="1412">
          <cell r="A1412">
            <v>6918720529800</v>
          </cell>
          <cell r="T1412">
            <v>565</v>
          </cell>
        </row>
        <row r="1413">
          <cell r="A1413">
            <v>6918720549800</v>
          </cell>
          <cell r="T1413">
            <v>5</v>
          </cell>
        </row>
        <row r="1414">
          <cell r="A1414">
            <v>6918720569800</v>
          </cell>
          <cell r="T1414">
            <v>20</v>
          </cell>
        </row>
        <row r="1415">
          <cell r="A1415">
            <v>6918720589800</v>
          </cell>
          <cell r="T1415">
            <v>5</v>
          </cell>
        </row>
        <row r="1416">
          <cell r="A1416">
            <v>6918720619800</v>
          </cell>
          <cell r="T1416">
            <v>1601</v>
          </cell>
        </row>
        <row r="1417">
          <cell r="A1417">
            <v>6918720619802</v>
          </cell>
          <cell r="T1417">
            <v>1601</v>
          </cell>
        </row>
        <row r="1418">
          <cell r="A1418">
            <v>6918720659802</v>
          </cell>
          <cell r="T1418">
            <v>360</v>
          </cell>
        </row>
        <row r="1419">
          <cell r="A1419">
            <v>6918720679802</v>
          </cell>
          <cell r="T1419">
            <v>357</v>
          </cell>
        </row>
        <row r="1420">
          <cell r="A1420">
            <v>6918720689802</v>
          </cell>
          <cell r="T1420">
            <v>3</v>
          </cell>
        </row>
        <row r="1421">
          <cell r="A1421">
            <v>6918720699802</v>
          </cell>
          <cell r="T1421">
            <v>318</v>
          </cell>
        </row>
        <row r="1422">
          <cell r="A1422">
            <v>6918720709802</v>
          </cell>
          <cell r="T1422">
            <v>343</v>
          </cell>
        </row>
        <row r="1423">
          <cell r="A1423">
            <v>6918720719802</v>
          </cell>
          <cell r="T1423">
            <v>471</v>
          </cell>
        </row>
        <row r="1424">
          <cell r="A1424">
            <v>6918720729802</v>
          </cell>
          <cell r="T1424">
            <v>0</v>
          </cell>
        </row>
        <row r="1425">
          <cell r="A1425">
            <v>6918724329800</v>
          </cell>
          <cell r="T1425">
            <v>2094</v>
          </cell>
        </row>
        <row r="1426">
          <cell r="A1426">
            <v>6918724329802</v>
          </cell>
          <cell r="T1426">
            <v>1819</v>
          </cell>
        </row>
        <row r="1427">
          <cell r="A1427">
            <v>6918724369800</v>
          </cell>
          <cell r="T1427">
            <v>841</v>
          </cell>
        </row>
        <row r="1428">
          <cell r="A1428">
            <v>6918724369802</v>
          </cell>
          <cell r="T1428">
            <v>841</v>
          </cell>
        </row>
        <row r="1429">
          <cell r="A1429">
            <v>6918724389800</v>
          </cell>
          <cell r="T1429">
            <v>1540</v>
          </cell>
        </row>
        <row r="1430">
          <cell r="A1430">
            <v>6918724389802</v>
          </cell>
          <cell r="T1430">
            <v>1540</v>
          </cell>
        </row>
        <row r="1431">
          <cell r="A1431">
            <v>6918724419800</v>
          </cell>
          <cell r="T1431">
            <v>590</v>
          </cell>
        </row>
        <row r="1432">
          <cell r="A1432">
            <v>6918724419802</v>
          </cell>
          <cell r="T1432">
            <v>580</v>
          </cell>
        </row>
        <row r="1433">
          <cell r="A1433">
            <v>6918724429800</v>
          </cell>
          <cell r="T1433">
            <v>989</v>
          </cell>
        </row>
        <row r="1434">
          <cell r="A1434">
            <v>6918724429802</v>
          </cell>
          <cell r="T1434">
            <v>989</v>
          </cell>
        </row>
        <row r="1435">
          <cell r="A1435">
            <v>6918724449800</v>
          </cell>
          <cell r="T1435">
            <v>120</v>
          </cell>
        </row>
        <row r="1436">
          <cell r="A1436">
            <v>6918724459800</v>
          </cell>
          <cell r="T1436">
            <v>563</v>
          </cell>
        </row>
        <row r="1437">
          <cell r="A1437">
            <v>6918724459802</v>
          </cell>
          <cell r="T1437">
            <v>510</v>
          </cell>
        </row>
        <row r="1438">
          <cell r="A1438">
            <v>6918724469800</v>
          </cell>
          <cell r="T1438">
            <v>160</v>
          </cell>
        </row>
        <row r="1439">
          <cell r="A1439">
            <v>6918724479800</v>
          </cell>
          <cell r="T1439">
            <v>1842</v>
          </cell>
        </row>
        <row r="1440">
          <cell r="A1440">
            <v>6918724479802</v>
          </cell>
          <cell r="T1440">
            <v>1715</v>
          </cell>
        </row>
        <row r="1441">
          <cell r="A1441">
            <v>6918724489800</v>
          </cell>
          <cell r="T1441">
            <v>1650</v>
          </cell>
        </row>
        <row r="1442">
          <cell r="A1442">
            <v>6918724489802</v>
          </cell>
          <cell r="T1442">
            <v>1650</v>
          </cell>
        </row>
        <row r="1443">
          <cell r="A1443">
            <v>6918724519800</v>
          </cell>
          <cell r="T1443">
            <v>25</v>
          </cell>
        </row>
        <row r="1444">
          <cell r="A1444">
            <v>6918724529800</v>
          </cell>
          <cell r="T1444">
            <v>577</v>
          </cell>
        </row>
        <row r="1445">
          <cell r="A1445">
            <v>6918724549800</v>
          </cell>
          <cell r="T1445">
            <v>25</v>
          </cell>
        </row>
        <row r="1446">
          <cell r="A1446">
            <v>6918724569800</v>
          </cell>
          <cell r="T1446">
            <v>100</v>
          </cell>
        </row>
        <row r="1447">
          <cell r="A1447">
            <v>6918724589800</v>
          </cell>
          <cell r="T1447">
            <v>5</v>
          </cell>
        </row>
        <row r="1448">
          <cell r="A1448">
            <v>6918724619800</v>
          </cell>
          <cell r="T1448">
            <v>1095</v>
          </cell>
        </row>
        <row r="1449">
          <cell r="A1449">
            <v>6918724619802</v>
          </cell>
          <cell r="T1449">
            <v>1095</v>
          </cell>
        </row>
        <row r="1450">
          <cell r="A1450">
            <v>6918724659802</v>
          </cell>
          <cell r="T1450">
            <v>3</v>
          </cell>
        </row>
        <row r="1451">
          <cell r="A1451">
            <v>6918724679802</v>
          </cell>
          <cell r="T1451">
            <v>516</v>
          </cell>
        </row>
        <row r="1452">
          <cell r="A1452">
            <v>6918724689802</v>
          </cell>
          <cell r="T1452">
            <v>9</v>
          </cell>
        </row>
        <row r="1453">
          <cell r="A1453">
            <v>6918724699802</v>
          </cell>
          <cell r="T1453">
            <v>6</v>
          </cell>
        </row>
        <row r="1454">
          <cell r="A1454">
            <v>6918724709802</v>
          </cell>
          <cell r="T1454">
            <v>0</v>
          </cell>
        </row>
        <row r="1455">
          <cell r="A1455">
            <v>6918724719802</v>
          </cell>
          <cell r="T1455">
            <v>1</v>
          </cell>
        </row>
        <row r="1456">
          <cell r="A1456">
            <v>6918724729802</v>
          </cell>
          <cell r="T1456">
            <v>186</v>
          </cell>
        </row>
        <row r="1457">
          <cell r="A1457">
            <v>6918732369800</v>
          </cell>
          <cell r="T1457">
            <v>1405</v>
          </cell>
        </row>
        <row r="1458">
          <cell r="A1458">
            <v>6918732369802</v>
          </cell>
          <cell r="T1458">
            <v>1405</v>
          </cell>
        </row>
        <row r="1459">
          <cell r="A1459">
            <v>6918732389800</v>
          </cell>
          <cell r="T1459">
            <v>1836</v>
          </cell>
        </row>
        <row r="1460">
          <cell r="A1460">
            <v>6918732389802</v>
          </cell>
          <cell r="T1460">
            <v>1661</v>
          </cell>
        </row>
        <row r="1461">
          <cell r="A1461">
            <v>6918732419800</v>
          </cell>
          <cell r="T1461">
            <v>939</v>
          </cell>
        </row>
        <row r="1462">
          <cell r="A1462">
            <v>6918732419802</v>
          </cell>
          <cell r="T1462">
            <v>939</v>
          </cell>
        </row>
        <row r="1463">
          <cell r="A1463">
            <v>6918732429800</v>
          </cell>
          <cell r="T1463">
            <v>1405</v>
          </cell>
        </row>
        <row r="1464">
          <cell r="A1464">
            <v>6918732429802</v>
          </cell>
          <cell r="T1464">
            <v>1397</v>
          </cell>
        </row>
        <row r="1465">
          <cell r="A1465">
            <v>6918732449800</v>
          </cell>
          <cell r="T1465">
            <v>70</v>
          </cell>
        </row>
        <row r="1466">
          <cell r="A1466">
            <v>6918732459800</v>
          </cell>
          <cell r="T1466">
            <v>50</v>
          </cell>
        </row>
        <row r="1467">
          <cell r="A1467">
            <v>6918732469800</v>
          </cell>
          <cell r="T1467">
            <v>5</v>
          </cell>
        </row>
        <row r="1468">
          <cell r="A1468">
            <v>6918732479800</v>
          </cell>
          <cell r="T1468">
            <v>2090</v>
          </cell>
        </row>
        <row r="1469">
          <cell r="A1469">
            <v>6918732479802</v>
          </cell>
          <cell r="T1469">
            <v>2090</v>
          </cell>
        </row>
        <row r="1470">
          <cell r="A1470">
            <v>6918732489800</v>
          </cell>
          <cell r="T1470">
            <v>1725</v>
          </cell>
        </row>
        <row r="1471">
          <cell r="A1471">
            <v>6918732489802</v>
          </cell>
          <cell r="T1471">
            <v>1725</v>
          </cell>
        </row>
        <row r="1472">
          <cell r="A1472">
            <v>6918732519800</v>
          </cell>
          <cell r="T1472">
            <v>15</v>
          </cell>
        </row>
        <row r="1473">
          <cell r="A1473">
            <v>6918732529800</v>
          </cell>
          <cell r="T1473">
            <v>110</v>
          </cell>
        </row>
        <row r="1474">
          <cell r="A1474">
            <v>6918732549800</v>
          </cell>
          <cell r="T1474">
            <v>4</v>
          </cell>
        </row>
        <row r="1475">
          <cell r="A1475">
            <v>6918732569800</v>
          </cell>
          <cell r="T1475">
            <v>115</v>
          </cell>
        </row>
        <row r="1476">
          <cell r="A1476">
            <v>6918732589800</v>
          </cell>
          <cell r="T1476">
            <v>5</v>
          </cell>
        </row>
        <row r="1477">
          <cell r="A1477">
            <v>6918732619800</v>
          </cell>
          <cell r="T1477">
            <v>931</v>
          </cell>
        </row>
        <row r="1478">
          <cell r="A1478">
            <v>6918732619802</v>
          </cell>
          <cell r="T1478">
            <v>766</v>
          </cell>
        </row>
        <row r="1479">
          <cell r="A1479">
            <v>6918732659802</v>
          </cell>
          <cell r="T1479">
            <v>6</v>
          </cell>
        </row>
        <row r="1480">
          <cell r="A1480">
            <v>6918732679802</v>
          </cell>
          <cell r="T1480">
            <v>15</v>
          </cell>
        </row>
        <row r="1481">
          <cell r="A1481">
            <v>6918732689802</v>
          </cell>
          <cell r="T1481">
            <v>3</v>
          </cell>
        </row>
        <row r="1482">
          <cell r="A1482">
            <v>6918732699802</v>
          </cell>
          <cell r="T1482">
            <v>3</v>
          </cell>
        </row>
        <row r="1483">
          <cell r="A1483">
            <v>6918732709802</v>
          </cell>
          <cell r="T1483">
            <v>201</v>
          </cell>
        </row>
        <row r="1484">
          <cell r="A1484">
            <v>6918732719802</v>
          </cell>
          <cell r="T1484">
            <v>0</v>
          </cell>
        </row>
        <row r="1485">
          <cell r="A1485">
            <v>6918732729802</v>
          </cell>
          <cell r="T1485">
            <v>102</v>
          </cell>
        </row>
        <row r="1486">
          <cell r="A1486">
            <v>6918736389800</v>
          </cell>
          <cell r="T1486">
            <v>5</v>
          </cell>
        </row>
        <row r="1487">
          <cell r="A1487">
            <v>6918736419800</v>
          </cell>
          <cell r="T1487">
            <v>0</v>
          </cell>
        </row>
        <row r="1488">
          <cell r="A1488">
            <v>6918736429800</v>
          </cell>
          <cell r="T1488">
            <v>2</v>
          </cell>
        </row>
        <row r="1489">
          <cell r="A1489">
            <v>6918736449800</v>
          </cell>
          <cell r="T1489">
            <v>0</v>
          </cell>
        </row>
        <row r="1490">
          <cell r="A1490">
            <v>6918736459800</v>
          </cell>
          <cell r="T1490">
            <v>5</v>
          </cell>
        </row>
        <row r="1491">
          <cell r="A1491">
            <v>6918736469800</v>
          </cell>
          <cell r="T1491">
            <v>0</v>
          </cell>
        </row>
        <row r="1492">
          <cell r="A1492">
            <v>6918736479800</v>
          </cell>
          <cell r="T1492">
            <v>0</v>
          </cell>
        </row>
        <row r="1493">
          <cell r="A1493">
            <v>6918736489800</v>
          </cell>
          <cell r="T1493">
            <v>0</v>
          </cell>
        </row>
        <row r="1494">
          <cell r="A1494">
            <v>6918736529800</v>
          </cell>
          <cell r="T1494">
            <v>0</v>
          </cell>
        </row>
        <row r="1495">
          <cell r="A1495">
            <v>6918736569800</v>
          </cell>
          <cell r="T1495">
            <v>0</v>
          </cell>
        </row>
        <row r="1496">
          <cell r="A1496">
            <v>6918736619800</v>
          </cell>
          <cell r="T1496">
            <v>15</v>
          </cell>
        </row>
        <row r="1497">
          <cell r="A1497">
            <v>6918738389800</v>
          </cell>
          <cell r="T1497">
            <v>2</v>
          </cell>
        </row>
        <row r="1498">
          <cell r="A1498">
            <v>6918738419800</v>
          </cell>
          <cell r="T1498">
            <v>0</v>
          </cell>
        </row>
        <row r="1499">
          <cell r="A1499">
            <v>6918738429800</v>
          </cell>
          <cell r="T1499">
            <v>7</v>
          </cell>
        </row>
        <row r="1500">
          <cell r="A1500">
            <v>6918738449800</v>
          </cell>
          <cell r="T1500">
            <v>0</v>
          </cell>
        </row>
        <row r="1501">
          <cell r="A1501">
            <v>6918738459800</v>
          </cell>
          <cell r="T1501">
            <v>11</v>
          </cell>
        </row>
        <row r="1502">
          <cell r="A1502">
            <v>6918738469800</v>
          </cell>
          <cell r="T1502">
            <v>0</v>
          </cell>
        </row>
        <row r="1503">
          <cell r="A1503">
            <v>6918738479800</v>
          </cell>
          <cell r="T1503">
            <v>16</v>
          </cell>
        </row>
        <row r="1504">
          <cell r="A1504">
            <v>6918738489800</v>
          </cell>
          <cell r="T1504">
            <v>18</v>
          </cell>
        </row>
        <row r="1505">
          <cell r="A1505">
            <v>6918738529800</v>
          </cell>
          <cell r="T1505">
            <v>0</v>
          </cell>
        </row>
        <row r="1506">
          <cell r="A1506">
            <v>6918738569800</v>
          </cell>
          <cell r="T1506">
            <v>0</v>
          </cell>
        </row>
        <row r="1507">
          <cell r="A1507">
            <v>6918738619800</v>
          </cell>
          <cell r="T1507">
            <v>26</v>
          </cell>
        </row>
        <row r="1508">
          <cell r="A1508">
            <v>6918742429800</v>
          </cell>
          <cell r="T1508">
            <v>5</v>
          </cell>
        </row>
        <row r="1509">
          <cell r="A1509">
            <v>6918742449800</v>
          </cell>
          <cell r="T1509">
            <v>0</v>
          </cell>
        </row>
        <row r="1510">
          <cell r="A1510">
            <v>6918742459800</v>
          </cell>
          <cell r="T1510">
            <v>10</v>
          </cell>
        </row>
        <row r="1511">
          <cell r="A1511">
            <v>6918742469800</v>
          </cell>
          <cell r="T1511">
            <v>0</v>
          </cell>
        </row>
        <row r="1512">
          <cell r="A1512">
            <v>6918742479800</v>
          </cell>
          <cell r="T1512">
            <v>3</v>
          </cell>
        </row>
        <row r="1513">
          <cell r="A1513">
            <v>6918742479802</v>
          </cell>
          <cell r="T1513">
            <v>5</v>
          </cell>
        </row>
        <row r="1514">
          <cell r="A1514">
            <v>6918742489800</v>
          </cell>
          <cell r="T1514">
            <v>9</v>
          </cell>
        </row>
        <row r="1515">
          <cell r="A1515">
            <v>6918742529800</v>
          </cell>
          <cell r="T1515">
            <v>0</v>
          </cell>
        </row>
        <row r="1516">
          <cell r="A1516">
            <v>6918742569800</v>
          </cell>
          <cell r="T1516">
            <v>0</v>
          </cell>
        </row>
        <row r="1517">
          <cell r="A1517">
            <v>6918742619800</v>
          </cell>
          <cell r="T1517">
            <v>5</v>
          </cell>
        </row>
        <row r="1518">
          <cell r="A1518" t="str">
            <v>LF6014112989800</v>
          </cell>
          <cell r="T1518">
            <v>0</v>
          </cell>
        </row>
        <row r="1519">
          <cell r="A1519" t="str">
            <v>LF6014132989800</v>
          </cell>
          <cell r="T1519">
            <v>0</v>
          </cell>
        </row>
        <row r="1520">
          <cell r="A1520" t="str">
            <v>LF6014404029800</v>
          </cell>
          <cell r="T1520">
            <v>1008</v>
          </cell>
        </row>
        <row r="1521">
          <cell r="A1521" t="str">
            <v>LF6014406029800</v>
          </cell>
          <cell r="T1521">
            <v>187</v>
          </cell>
        </row>
        <row r="1522">
          <cell r="A1522" t="str">
            <v>LF6014406049800</v>
          </cell>
          <cell r="T1522">
            <v>1741</v>
          </cell>
        </row>
        <row r="1523">
          <cell r="A1523" t="str">
            <v>LF6014408029800</v>
          </cell>
          <cell r="T1523">
            <v>250</v>
          </cell>
        </row>
        <row r="1524">
          <cell r="A1524" t="str">
            <v>LF6014408049800</v>
          </cell>
          <cell r="T1524">
            <v>1228</v>
          </cell>
        </row>
        <row r="1525">
          <cell r="A1525" t="str">
            <v>LF6014408069800</v>
          </cell>
          <cell r="T1525">
            <v>3840</v>
          </cell>
        </row>
        <row r="1526">
          <cell r="A1526" t="str">
            <v>LF6014412049800</v>
          </cell>
          <cell r="T1526">
            <v>1914</v>
          </cell>
        </row>
        <row r="1527">
          <cell r="A1527" t="str">
            <v>LF6014412069800</v>
          </cell>
          <cell r="T1527">
            <v>778</v>
          </cell>
        </row>
        <row r="1528">
          <cell r="A1528" t="str">
            <v>LF6014412089800</v>
          </cell>
          <cell r="T1528">
            <v>9135</v>
          </cell>
        </row>
        <row r="1529">
          <cell r="A1529" t="str">
            <v>LF6014416049800</v>
          </cell>
          <cell r="T1529">
            <v>88</v>
          </cell>
        </row>
        <row r="1530">
          <cell r="A1530" t="str">
            <v>LF6014416069800</v>
          </cell>
          <cell r="T1530">
            <v>0</v>
          </cell>
        </row>
        <row r="1531">
          <cell r="A1531" t="str">
            <v>LF6014416089800</v>
          </cell>
          <cell r="T1531">
            <v>1104</v>
          </cell>
        </row>
        <row r="1532">
          <cell r="A1532" t="str">
            <v>LF6014416129800</v>
          </cell>
          <cell r="T1532">
            <v>13738</v>
          </cell>
        </row>
        <row r="1533">
          <cell r="A1533" t="str">
            <v>LF6014420129800</v>
          </cell>
          <cell r="T1533">
            <v>484</v>
          </cell>
        </row>
        <row r="1534">
          <cell r="A1534" t="str">
            <v>LF6014420169800</v>
          </cell>
          <cell r="T1534">
            <v>3159</v>
          </cell>
        </row>
        <row r="1535">
          <cell r="A1535" t="str">
            <v>LF6014424089800</v>
          </cell>
          <cell r="T1535">
            <v>5</v>
          </cell>
        </row>
        <row r="1536">
          <cell r="A1536" t="str">
            <v>LF6014424129800</v>
          </cell>
          <cell r="T1536">
            <v>65</v>
          </cell>
        </row>
        <row r="1537">
          <cell r="A1537" t="str">
            <v>LF6014424169800</v>
          </cell>
          <cell r="T1537">
            <v>490</v>
          </cell>
        </row>
        <row r="1538">
          <cell r="A1538" t="str">
            <v>LF6014424209800</v>
          </cell>
          <cell r="T1538">
            <v>363</v>
          </cell>
        </row>
        <row r="1539">
          <cell r="A1539" t="str">
            <v>LF6014432089800</v>
          </cell>
          <cell r="T1539">
            <v>4</v>
          </cell>
        </row>
        <row r="1540">
          <cell r="A1540" t="str">
            <v>LF6014432129800</v>
          </cell>
          <cell r="T1540">
            <v>68</v>
          </cell>
        </row>
        <row r="1541">
          <cell r="A1541" t="str">
            <v>LF6014432169800</v>
          </cell>
          <cell r="T1541">
            <v>128</v>
          </cell>
        </row>
        <row r="1542">
          <cell r="A1542" t="str">
            <v>LF6014432209800</v>
          </cell>
          <cell r="T1542">
            <v>79</v>
          </cell>
        </row>
        <row r="1543">
          <cell r="A1543" t="str">
            <v>LF6014432249800</v>
          </cell>
          <cell r="T1543">
            <v>142</v>
          </cell>
        </row>
        <row r="1544">
          <cell r="A1544" t="str">
            <v>LF6014436329800</v>
          </cell>
          <cell r="T1544">
            <v>16</v>
          </cell>
        </row>
        <row r="1545">
          <cell r="A1545" t="str">
            <v>LF6014438329800</v>
          </cell>
          <cell r="T1545">
            <v>11</v>
          </cell>
        </row>
        <row r="1546">
          <cell r="A1546" t="str">
            <v>LF6014438369800</v>
          </cell>
          <cell r="T1546">
            <v>5</v>
          </cell>
        </row>
        <row r="1547">
          <cell r="A1547" t="str">
            <v>LF6014708989800</v>
          </cell>
          <cell r="T1547">
            <v>5759</v>
          </cell>
        </row>
        <row r="1548">
          <cell r="A1548" t="str">
            <v>LF6014712989800</v>
          </cell>
          <cell r="T1548">
            <v>4621</v>
          </cell>
        </row>
        <row r="1549">
          <cell r="A1549" t="str">
            <v>LF6014716989800</v>
          </cell>
          <cell r="T1549">
            <v>1734</v>
          </cell>
        </row>
        <row r="1550">
          <cell r="A1550" t="str">
            <v>LF6014720989800</v>
          </cell>
          <cell r="T1550">
            <v>105</v>
          </cell>
        </row>
        <row r="1551">
          <cell r="A1551" t="str">
            <v>LF6014724989800</v>
          </cell>
          <cell r="T1551">
            <v>127</v>
          </cell>
        </row>
        <row r="1552">
          <cell r="A1552" t="str">
            <v>LF6014732989800</v>
          </cell>
          <cell r="T1552">
            <v>62</v>
          </cell>
        </row>
        <row r="1553">
          <cell r="A1553" t="str">
            <v>LF6014902989800</v>
          </cell>
          <cell r="T1553">
            <v>985</v>
          </cell>
        </row>
        <row r="1554">
          <cell r="A1554" t="str">
            <v>LF6014904989800</v>
          </cell>
          <cell r="T1554">
            <v>910</v>
          </cell>
        </row>
        <row r="1555">
          <cell r="A1555" t="str">
            <v>LF6014906989800</v>
          </cell>
          <cell r="T1555">
            <v>472</v>
          </cell>
        </row>
        <row r="1556">
          <cell r="A1556" t="str">
            <v>LF6014908989800</v>
          </cell>
          <cell r="T1556">
            <v>552</v>
          </cell>
        </row>
        <row r="1557">
          <cell r="A1557" t="str">
            <v>LF6014912989800</v>
          </cell>
          <cell r="T1557">
            <v>80</v>
          </cell>
        </row>
        <row r="1558">
          <cell r="A1558" t="str">
            <v>LF6014916989800</v>
          </cell>
          <cell r="T1558">
            <v>1</v>
          </cell>
        </row>
        <row r="1559">
          <cell r="A1559" t="str">
            <v>LF6014920989800</v>
          </cell>
          <cell r="T1559">
            <v>0</v>
          </cell>
        </row>
        <row r="1560">
          <cell r="A1560" t="str">
            <v>LF6014924989800</v>
          </cell>
          <cell r="T1560">
            <v>36</v>
          </cell>
        </row>
        <row r="1561">
          <cell r="A1561" t="str">
            <v>LF6014932989800</v>
          </cell>
          <cell r="T1561">
            <v>0</v>
          </cell>
        </row>
        <row r="1562">
          <cell r="A1562" t="str">
            <v>LF6015402989800</v>
          </cell>
          <cell r="T1562">
            <v>0</v>
          </cell>
        </row>
        <row r="1563">
          <cell r="A1563" t="str">
            <v>LF6015404989800</v>
          </cell>
          <cell r="T1563">
            <v>225</v>
          </cell>
        </row>
        <row r="1564">
          <cell r="A1564" t="str">
            <v>LF6015406989800</v>
          </cell>
          <cell r="T1564">
            <v>718</v>
          </cell>
        </row>
        <row r="1565">
          <cell r="A1565" t="str">
            <v>LF6015408989800</v>
          </cell>
          <cell r="T1565">
            <v>11898</v>
          </cell>
        </row>
        <row r="1566">
          <cell r="A1566" t="str">
            <v>LF6015412989800</v>
          </cell>
          <cell r="T1566">
            <v>3151</v>
          </cell>
        </row>
        <row r="1567">
          <cell r="A1567" t="str">
            <v>LF6015416989800</v>
          </cell>
          <cell r="T1567">
            <v>1852</v>
          </cell>
        </row>
        <row r="1568">
          <cell r="A1568" t="str">
            <v>LF6015420989800</v>
          </cell>
          <cell r="T1568">
            <v>544</v>
          </cell>
        </row>
        <row r="1569">
          <cell r="A1569" t="str">
            <v>LF6015424989800</v>
          </cell>
          <cell r="T1569">
            <v>295</v>
          </cell>
        </row>
        <row r="1570">
          <cell r="A1570" t="str">
            <v>LF6015432989800</v>
          </cell>
          <cell r="T1570">
            <v>113</v>
          </cell>
        </row>
        <row r="1571">
          <cell r="A1571" t="str">
            <v>LF6015436989800</v>
          </cell>
          <cell r="T1571">
            <v>2</v>
          </cell>
        </row>
        <row r="1572">
          <cell r="A1572" t="str">
            <v>LF6015438989800</v>
          </cell>
          <cell r="T1572">
            <v>0</v>
          </cell>
        </row>
        <row r="1573">
          <cell r="A1573" t="str">
            <v>LF6016502029800</v>
          </cell>
          <cell r="T1573">
            <v>637</v>
          </cell>
        </row>
        <row r="1574">
          <cell r="A1574" t="str">
            <v>LF6016504029800</v>
          </cell>
          <cell r="T1574">
            <v>1</v>
          </cell>
        </row>
        <row r="1575">
          <cell r="A1575" t="str">
            <v>LF6016504049800</v>
          </cell>
          <cell r="T1575">
            <v>1454</v>
          </cell>
        </row>
        <row r="1576">
          <cell r="A1576" t="str">
            <v>LF6016506029800</v>
          </cell>
          <cell r="T1576">
            <v>0</v>
          </cell>
        </row>
        <row r="1577">
          <cell r="A1577" t="str">
            <v>LF6016506049800</v>
          </cell>
          <cell r="T1577">
            <v>23</v>
          </cell>
        </row>
        <row r="1578">
          <cell r="A1578" t="str">
            <v>LF6016506069800</v>
          </cell>
          <cell r="T1578">
            <v>1152</v>
          </cell>
        </row>
        <row r="1579">
          <cell r="A1579" t="str">
            <v>LF6016508029800</v>
          </cell>
          <cell r="T1579">
            <v>0</v>
          </cell>
        </row>
        <row r="1580">
          <cell r="A1580" t="str">
            <v>LF6016508049800</v>
          </cell>
          <cell r="T1580">
            <v>2</v>
          </cell>
        </row>
        <row r="1581">
          <cell r="A1581" t="str">
            <v>LF6016508069800</v>
          </cell>
          <cell r="T1581">
            <v>1800</v>
          </cell>
        </row>
        <row r="1582">
          <cell r="A1582" t="str">
            <v>LF6016508089800</v>
          </cell>
          <cell r="T1582">
            <v>12929</v>
          </cell>
        </row>
        <row r="1583">
          <cell r="A1583" t="str">
            <v>LF6016512049800</v>
          </cell>
          <cell r="T1583">
            <v>25</v>
          </cell>
        </row>
        <row r="1584">
          <cell r="A1584" t="str">
            <v>LF6016512069800</v>
          </cell>
          <cell r="T1584">
            <v>255</v>
          </cell>
        </row>
        <row r="1585">
          <cell r="A1585" t="str">
            <v>LF6016512089800</v>
          </cell>
          <cell r="T1585">
            <v>4835</v>
          </cell>
        </row>
        <row r="1586">
          <cell r="A1586" t="str">
            <v>LF6016512129800</v>
          </cell>
          <cell r="T1586">
            <v>10005</v>
          </cell>
        </row>
        <row r="1587">
          <cell r="A1587" t="str">
            <v>LF6016516089800</v>
          </cell>
          <cell r="T1587">
            <v>0</v>
          </cell>
        </row>
        <row r="1588">
          <cell r="A1588" t="str">
            <v>LF6016516129800</v>
          </cell>
          <cell r="T1588">
            <v>2550</v>
          </cell>
        </row>
        <row r="1589">
          <cell r="A1589" t="str">
            <v>LF6016516169800</v>
          </cell>
          <cell r="T1589">
            <v>3525</v>
          </cell>
        </row>
        <row r="1590">
          <cell r="A1590" t="str">
            <v>LF6016520129800</v>
          </cell>
          <cell r="T1590">
            <v>12</v>
          </cell>
        </row>
        <row r="1591">
          <cell r="A1591" t="str">
            <v>LF6016520169800</v>
          </cell>
          <cell r="T1591">
            <v>127</v>
          </cell>
        </row>
        <row r="1592">
          <cell r="A1592" t="str">
            <v>LF6016520209800</v>
          </cell>
          <cell r="T1592">
            <v>274</v>
          </cell>
        </row>
        <row r="1593">
          <cell r="A1593" t="str">
            <v>LF6016524129800</v>
          </cell>
          <cell r="T1593">
            <v>31</v>
          </cell>
        </row>
        <row r="1594">
          <cell r="A1594" t="str">
            <v>LF6016524169800</v>
          </cell>
          <cell r="T1594">
            <v>86</v>
          </cell>
        </row>
        <row r="1595">
          <cell r="A1595" t="str">
            <v>LF6016524209800</v>
          </cell>
          <cell r="T1595">
            <v>76</v>
          </cell>
        </row>
        <row r="1596">
          <cell r="A1596" t="str">
            <v>LF6016524249800</v>
          </cell>
          <cell r="T1596">
            <v>394</v>
          </cell>
        </row>
        <row r="1597">
          <cell r="A1597" t="str">
            <v>LF6016532129800</v>
          </cell>
          <cell r="T1597">
            <v>10</v>
          </cell>
        </row>
        <row r="1598">
          <cell r="A1598" t="str">
            <v>LF6016532169800</v>
          </cell>
          <cell r="T1598">
            <v>47</v>
          </cell>
        </row>
        <row r="1599">
          <cell r="A1599" t="str">
            <v>LF6016532209800</v>
          </cell>
          <cell r="T1599">
            <v>15</v>
          </cell>
        </row>
        <row r="1600">
          <cell r="A1600" t="str">
            <v>LF6016532249800</v>
          </cell>
          <cell r="T1600">
            <v>56</v>
          </cell>
        </row>
        <row r="1601">
          <cell r="A1601" t="str">
            <v>LF6016532329800</v>
          </cell>
          <cell r="T1601">
            <v>159</v>
          </cell>
        </row>
        <row r="1602">
          <cell r="A1602" t="str">
            <v>LF6019504049800</v>
          </cell>
          <cell r="T1602">
            <v>0</v>
          </cell>
        </row>
        <row r="1603">
          <cell r="A1603" t="str">
            <v>LF6019506069800</v>
          </cell>
          <cell r="T1603">
            <v>12</v>
          </cell>
        </row>
        <row r="1604">
          <cell r="A1604" t="str">
            <v>LF6019508089800</v>
          </cell>
          <cell r="T1604">
            <v>24</v>
          </cell>
        </row>
        <row r="1605">
          <cell r="A1605" t="str">
            <v>LF6019512129800</v>
          </cell>
          <cell r="T1605">
            <v>16</v>
          </cell>
        </row>
        <row r="1606">
          <cell r="A1606" t="str">
            <v>LF6019516169800</v>
          </cell>
          <cell r="T1606">
            <v>31</v>
          </cell>
        </row>
        <row r="1607">
          <cell r="A1607" t="str">
            <v>LF6023502029800</v>
          </cell>
          <cell r="T1607">
            <v>35</v>
          </cell>
        </row>
        <row r="1608">
          <cell r="A1608" t="str">
            <v>LF6023504049800</v>
          </cell>
          <cell r="T1608">
            <v>2704</v>
          </cell>
        </row>
        <row r="1609">
          <cell r="A1609" t="str">
            <v>LF6023506049800</v>
          </cell>
          <cell r="T1609">
            <v>0</v>
          </cell>
        </row>
        <row r="1610">
          <cell r="A1610" t="str">
            <v>LF6023506069800</v>
          </cell>
          <cell r="T1610">
            <v>1565</v>
          </cell>
        </row>
        <row r="1611">
          <cell r="A1611" t="str">
            <v>LF6023508069800</v>
          </cell>
          <cell r="T1611">
            <v>0</v>
          </cell>
        </row>
        <row r="1612">
          <cell r="A1612" t="str">
            <v>LF6023508089800</v>
          </cell>
          <cell r="T1612">
            <v>8122</v>
          </cell>
        </row>
        <row r="1613">
          <cell r="A1613" t="str">
            <v>LF6023512089800</v>
          </cell>
          <cell r="T1613">
            <v>129</v>
          </cell>
        </row>
        <row r="1614">
          <cell r="A1614" t="str">
            <v>LF6023512129800</v>
          </cell>
          <cell r="T1614">
            <v>11899</v>
          </cell>
        </row>
        <row r="1615">
          <cell r="A1615" t="str">
            <v>LF6023516089800</v>
          </cell>
          <cell r="T1615">
            <v>0</v>
          </cell>
        </row>
        <row r="1616">
          <cell r="A1616" t="str">
            <v>LF6023516129800</v>
          </cell>
          <cell r="T1616">
            <v>130</v>
          </cell>
        </row>
        <row r="1617">
          <cell r="A1617" t="str">
            <v>LF6023516169800</v>
          </cell>
          <cell r="T1617">
            <v>3541</v>
          </cell>
        </row>
        <row r="1618">
          <cell r="A1618" t="str">
            <v>LF6023520169800</v>
          </cell>
          <cell r="T1618">
            <v>443</v>
          </cell>
        </row>
        <row r="1619">
          <cell r="A1619" t="str">
            <v>LF6023520209800</v>
          </cell>
          <cell r="T1619">
            <v>437</v>
          </cell>
        </row>
        <row r="1620">
          <cell r="A1620" t="str">
            <v>LF6023524169800</v>
          </cell>
          <cell r="T1620">
            <v>13</v>
          </cell>
        </row>
        <row r="1621">
          <cell r="A1621" t="str">
            <v>LF6023524249800</v>
          </cell>
          <cell r="T1621">
            <v>287</v>
          </cell>
        </row>
        <row r="1622">
          <cell r="A1622" t="str">
            <v>LF6023532329800</v>
          </cell>
          <cell r="T1622">
            <v>260</v>
          </cell>
        </row>
        <row r="1623">
          <cell r="A1623" t="str">
            <v>LF6024008089800</v>
          </cell>
          <cell r="T1623">
            <v>806</v>
          </cell>
        </row>
        <row r="1624">
          <cell r="A1624" t="str">
            <v>LF6025402029800</v>
          </cell>
          <cell r="T1624">
            <v>1018</v>
          </cell>
        </row>
        <row r="1625">
          <cell r="A1625" t="str">
            <v>LF6025404049800</v>
          </cell>
          <cell r="T1625">
            <v>1515</v>
          </cell>
        </row>
        <row r="1626">
          <cell r="A1626" t="str">
            <v>LF6025406069800</v>
          </cell>
          <cell r="T1626">
            <v>332</v>
          </cell>
        </row>
        <row r="1627">
          <cell r="A1627" t="str">
            <v>LF6025408089800</v>
          </cell>
          <cell r="T1627">
            <v>7888</v>
          </cell>
        </row>
        <row r="1628">
          <cell r="A1628" t="str">
            <v>LF6025412129800</v>
          </cell>
          <cell r="T1628">
            <v>10220</v>
          </cell>
        </row>
        <row r="1629">
          <cell r="A1629" t="str">
            <v>LF6025416169800</v>
          </cell>
          <cell r="T1629">
            <v>2180</v>
          </cell>
        </row>
        <row r="1630">
          <cell r="A1630" t="str">
            <v>LF6025420209800</v>
          </cell>
          <cell r="T1630">
            <v>218</v>
          </cell>
        </row>
        <row r="1631">
          <cell r="A1631" t="str">
            <v>LF6025424249800</v>
          </cell>
          <cell r="T1631">
            <v>355</v>
          </cell>
        </row>
        <row r="1632">
          <cell r="A1632" t="str">
            <v>LF6025432329800</v>
          </cell>
          <cell r="T1632">
            <v>68</v>
          </cell>
        </row>
        <row r="1633">
          <cell r="A1633" t="str">
            <v>LF6029004049800</v>
          </cell>
          <cell r="T1633">
            <v>230</v>
          </cell>
        </row>
        <row r="1634">
          <cell r="A1634" t="str">
            <v>LF6029006069800</v>
          </cell>
          <cell r="T1634">
            <v>40</v>
          </cell>
        </row>
        <row r="1635">
          <cell r="A1635" t="str">
            <v>LF6029008089800</v>
          </cell>
          <cell r="T1635">
            <v>1095</v>
          </cell>
        </row>
        <row r="1636">
          <cell r="A1636" t="str">
            <v>LF6029012129800</v>
          </cell>
          <cell r="T1636">
            <v>1433</v>
          </cell>
        </row>
        <row r="1637">
          <cell r="A1637" t="str">
            <v>LF6029016169800</v>
          </cell>
          <cell r="T1637">
            <v>660</v>
          </cell>
        </row>
        <row r="1638">
          <cell r="A1638" t="str">
            <v>LF6029020209800</v>
          </cell>
          <cell r="T1638">
            <v>145</v>
          </cell>
        </row>
        <row r="1639">
          <cell r="A1639" t="str">
            <v>LF6029024249800</v>
          </cell>
          <cell r="T1639">
            <v>132</v>
          </cell>
        </row>
        <row r="1640">
          <cell r="A1640" t="str">
            <v>LF6029032329800</v>
          </cell>
          <cell r="T1640">
            <v>89</v>
          </cell>
        </row>
        <row r="1641">
          <cell r="A1641" t="str">
            <v>LF6029504049800</v>
          </cell>
          <cell r="T1641">
            <v>7</v>
          </cell>
        </row>
        <row r="1642">
          <cell r="A1642" t="str">
            <v>LF6029506069800</v>
          </cell>
          <cell r="T1642">
            <v>0</v>
          </cell>
        </row>
        <row r="1643">
          <cell r="A1643" t="str">
            <v>LF6029508089800</v>
          </cell>
          <cell r="T1643">
            <v>423</v>
          </cell>
        </row>
        <row r="1644">
          <cell r="A1644" t="str">
            <v>LF6029512129800</v>
          </cell>
          <cell r="T1644">
            <v>455</v>
          </cell>
        </row>
        <row r="1645">
          <cell r="A1645" t="str">
            <v>LF6029516169800</v>
          </cell>
          <cell r="T1645">
            <v>48</v>
          </cell>
        </row>
        <row r="1646">
          <cell r="A1646" t="str">
            <v>LF6029520209800</v>
          </cell>
          <cell r="T1646">
            <v>15</v>
          </cell>
        </row>
        <row r="1647">
          <cell r="A1647" t="str">
            <v>LF6029524249800</v>
          </cell>
          <cell r="T1647">
            <v>6</v>
          </cell>
        </row>
        <row r="1648">
          <cell r="A1648" t="str">
            <v>LF6029532329800</v>
          </cell>
          <cell r="T1648">
            <v>0</v>
          </cell>
        </row>
        <row r="1649">
          <cell r="A1649" t="str">
            <v>LF6046002020200</v>
          </cell>
          <cell r="T1649">
            <v>191</v>
          </cell>
        </row>
        <row r="1650">
          <cell r="A1650" t="str">
            <v>LF6046004040400</v>
          </cell>
          <cell r="T1650">
            <v>2155</v>
          </cell>
        </row>
        <row r="1651">
          <cell r="A1651" t="str">
            <v>LF6046006060600</v>
          </cell>
          <cell r="T1651">
            <v>623</v>
          </cell>
        </row>
        <row r="1652">
          <cell r="A1652" t="str">
            <v>LF6046008080600</v>
          </cell>
          <cell r="T1652">
            <v>0</v>
          </cell>
        </row>
        <row r="1653">
          <cell r="A1653" t="str">
            <v>LF6046008080800</v>
          </cell>
          <cell r="T1653">
            <v>5866</v>
          </cell>
        </row>
        <row r="1654">
          <cell r="A1654" t="str">
            <v>LF6046012080800</v>
          </cell>
          <cell r="T1654">
            <v>0</v>
          </cell>
        </row>
        <row r="1655">
          <cell r="A1655" t="str">
            <v>LF6046012081200</v>
          </cell>
          <cell r="T1655">
            <v>63</v>
          </cell>
        </row>
        <row r="1656">
          <cell r="A1656" t="str">
            <v>LF6046012120800</v>
          </cell>
          <cell r="T1656">
            <v>504</v>
          </cell>
        </row>
        <row r="1657">
          <cell r="A1657" t="str">
            <v>LF6046012121200</v>
          </cell>
          <cell r="T1657">
            <v>10603</v>
          </cell>
        </row>
        <row r="1658">
          <cell r="A1658" t="str">
            <v>LF6046016121200</v>
          </cell>
          <cell r="T1658">
            <v>0</v>
          </cell>
        </row>
        <row r="1659">
          <cell r="A1659" t="str">
            <v>LF6046016160800</v>
          </cell>
          <cell r="T1659">
            <v>32</v>
          </cell>
        </row>
        <row r="1660">
          <cell r="A1660" t="str">
            <v>LF6046016161200</v>
          </cell>
          <cell r="T1660">
            <v>239</v>
          </cell>
        </row>
        <row r="1661">
          <cell r="A1661" t="str">
            <v>LF6046016161600</v>
          </cell>
          <cell r="T1661">
            <v>2527</v>
          </cell>
        </row>
        <row r="1662">
          <cell r="A1662" t="str">
            <v>LF6046020200800</v>
          </cell>
          <cell r="T1662">
            <v>0</v>
          </cell>
        </row>
        <row r="1663">
          <cell r="A1663" t="str">
            <v>LF6046020201200</v>
          </cell>
          <cell r="T1663">
            <v>1</v>
          </cell>
        </row>
        <row r="1664">
          <cell r="A1664" t="str">
            <v>LF6046020201600</v>
          </cell>
          <cell r="T1664">
            <v>66</v>
          </cell>
        </row>
        <row r="1665">
          <cell r="A1665" t="str">
            <v>LF6046020202000</v>
          </cell>
          <cell r="T1665">
            <v>222</v>
          </cell>
        </row>
        <row r="1666">
          <cell r="A1666" t="str">
            <v>LF6046024241200</v>
          </cell>
          <cell r="T1666">
            <v>8</v>
          </cell>
        </row>
        <row r="1667">
          <cell r="A1667" t="str">
            <v>LF6046024241600</v>
          </cell>
          <cell r="T1667">
            <v>3</v>
          </cell>
        </row>
        <row r="1668">
          <cell r="A1668" t="str">
            <v>LF6046024242400</v>
          </cell>
          <cell r="T1668">
            <v>101</v>
          </cell>
        </row>
        <row r="1669">
          <cell r="A1669" t="str">
            <v>LF6046032321200</v>
          </cell>
          <cell r="T1669">
            <v>25</v>
          </cell>
        </row>
        <row r="1670">
          <cell r="A1670" t="str">
            <v>LF6046032321600</v>
          </cell>
          <cell r="T1670">
            <v>12</v>
          </cell>
        </row>
        <row r="1671">
          <cell r="A1671" t="str">
            <v>LF6046032323200</v>
          </cell>
          <cell r="T1671">
            <v>100</v>
          </cell>
        </row>
        <row r="1672">
          <cell r="A1672" t="str">
            <v>LF6046036363600</v>
          </cell>
          <cell r="T1672">
            <v>8</v>
          </cell>
        </row>
        <row r="1673">
          <cell r="A1673" t="str">
            <v>LF6065704049800</v>
          </cell>
          <cell r="T1673">
            <v>37</v>
          </cell>
        </row>
        <row r="1674">
          <cell r="A1674" t="str">
            <v>LF6065706069800</v>
          </cell>
          <cell r="T1674">
            <v>14</v>
          </cell>
        </row>
        <row r="1675">
          <cell r="A1675" t="str">
            <v>LF6065708089800</v>
          </cell>
          <cell r="T1675">
            <v>1503</v>
          </cell>
        </row>
        <row r="1676">
          <cell r="A1676" t="str">
            <v>LF6065712129800</v>
          </cell>
          <cell r="T1676">
            <v>118</v>
          </cell>
        </row>
        <row r="1677">
          <cell r="A1677" t="str">
            <v>LF6065716169800</v>
          </cell>
          <cell r="T1677">
            <v>436</v>
          </cell>
        </row>
        <row r="1678">
          <cell r="A1678" t="str">
            <v>LF6065720209800</v>
          </cell>
          <cell r="T1678">
            <v>140</v>
          </cell>
        </row>
        <row r="1679">
          <cell r="A1679" t="str">
            <v>LF6065724249800</v>
          </cell>
          <cell r="T1679">
            <v>97</v>
          </cell>
        </row>
        <row r="1680">
          <cell r="A1680" t="str">
            <v>LF6065732329800</v>
          </cell>
          <cell r="T1680">
            <v>55</v>
          </cell>
        </row>
        <row r="1681">
          <cell r="A1681" t="str">
            <v>LF6618712489800</v>
          </cell>
          <cell r="T1681">
            <v>0</v>
          </cell>
        </row>
        <row r="1682">
          <cell r="A1682">
            <v>6561206039800</v>
          </cell>
          <cell r="T1682">
            <v>0</v>
          </cell>
        </row>
        <row r="1683">
          <cell r="A1683">
            <v>6561208039800</v>
          </cell>
          <cell r="T1683">
            <v>0</v>
          </cell>
        </row>
        <row r="1684">
          <cell r="A1684">
            <v>8187801501207</v>
          </cell>
          <cell r="T1684">
            <v>10</v>
          </cell>
        </row>
        <row r="1685">
          <cell r="A1685">
            <v>8234712129800</v>
          </cell>
          <cell r="T1685">
            <v>0</v>
          </cell>
        </row>
        <row r="1686">
          <cell r="A1686">
            <v>4029112247000</v>
          </cell>
          <cell r="T1686">
            <v>0</v>
          </cell>
        </row>
        <row r="1687">
          <cell r="A1687">
            <v>4029112247100</v>
          </cell>
          <cell r="T1687">
            <v>0</v>
          </cell>
        </row>
        <row r="1688">
          <cell r="A1688">
            <v>4029212247100</v>
          </cell>
          <cell r="T1688">
            <v>0</v>
          </cell>
        </row>
        <row r="1689">
          <cell r="A1689">
            <v>5818712389800</v>
          </cell>
          <cell r="T1689">
            <v>90</v>
          </cell>
        </row>
        <row r="1690">
          <cell r="A1690">
            <v>9718712389800</v>
          </cell>
          <cell r="T1690">
            <v>0</v>
          </cell>
        </row>
        <row r="1691">
          <cell r="A1691">
            <v>102555199</v>
          </cell>
          <cell r="T1691">
            <v>1752</v>
          </cell>
        </row>
        <row r="1692">
          <cell r="A1692">
            <v>105594099</v>
          </cell>
          <cell r="T1692">
            <v>1138</v>
          </cell>
        </row>
        <row r="1693">
          <cell r="A1693">
            <v>3509912129800</v>
          </cell>
          <cell r="T1693">
            <v>0</v>
          </cell>
        </row>
        <row r="1694">
          <cell r="A1694">
            <v>3714447429800</v>
          </cell>
          <cell r="T1694">
            <v>0</v>
          </cell>
        </row>
        <row r="1695">
          <cell r="A1695">
            <v>3717020209800</v>
          </cell>
          <cell r="T1695">
            <v>0</v>
          </cell>
        </row>
        <row r="1696">
          <cell r="A1696">
            <v>3717024249800</v>
          </cell>
          <cell r="T1696">
            <v>185</v>
          </cell>
        </row>
        <row r="1697">
          <cell r="A1697">
            <v>3719524249800</v>
          </cell>
          <cell r="T1697">
            <v>12</v>
          </cell>
        </row>
        <row r="1698">
          <cell r="A1698">
            <v>3746036363200</v>
          </cell>
          <cell r="T1698">
            <v>0</v>
          </cell>
        </row>
        <row r="1699">
          <cell r="A1699">
            <v>6818702459800</v>
          </cell>
          <cell r="T1699">
            <v>100</v>
          </cell>
        </row>
        <row r="1700">
          <cell r="A1700">
            <v>6818742459800</v>
          </cell>
          <cell r="T1700">
            <v>8</v>
          </cell>
        </row>
        <row r="1701">
          <cell r="A1701" t="str">
            <v>LF1024108089800</v>
          </cell>
          <cell r="T1701">
            <v>0</v>
          </cell>
        </row>
        <row r="1702">
          <cell r="A1702" t="str">
            <v>LF6014412029800</v>
          </cell>
          <cell r="T1702">
            <v>0</v>
          </cell>
        </row>
        <row r="1703">
          <cell r="A1703" t="str">
            <v>LF6019524249800</v>
          </cell>
          <cell r="T1703">
            <v>0</v>
          </cell>
        </row>
        <row r="1704">
          <cell r="A1704">
            <v>1511408069800</v>
          </cell>
          <cell r="T1704">
            <v>0</v>
          </cell>
        </row>
        <row r="1705">
          <cell r="A1705">
            <v>1514012069800</v>
          </cell>
          <cell r="T1705">
            <v>1</v>
          </cell>
        </row>
        <row r="1706">
          <cell r="A1706">
            <v>1516516069800</v>
          </cell>
          <cell r="T1706">
            <v>0</v>
          </cell>
        </row>
        <row r="1707">
          <cell r="A1707">
            <v>1523512109800</v>
          </cell>
          <cell r="T1707">
            <v>0</v>
          </cell>
        </row>
        <row r="1708">
          <cell r="A1708">
            <v>1524208049800</v>
          </cell>
          <cell r="T1708">
            <v>0</v>
          </cell>
        </row>
        <row r="1709">
          <cell r="A1709">
            <v>1524208069800</v>
          </cell>
          <cell r="T1709">
            <v>0</v>
          </cell>
        </row>
        <row r="1710">
          <cell r="A1710">
            <v>1524212109800</v>
          </cell>
          <cell r="T1710">
            <v>0</v>
          </cell>
        </row>
        <row r="1711">
          <cell r="A1711">
            <v>1527304049800</v>
          </cell>
          <cell r="T1711">
            <v>3</v>
          </cell>
        </row>
        <row r="1712">
          <cell r="A1712">
            <v>1527306069800</v>
          </cell>
          <cell r="T1712">
            <v>0</v>
          </cell>
        </row>
        <row r="1713">
          <cell r="A1713">
            <v>1628538389800</v>
          </cell>
          <cell r="T1713">
            <v>0</v>
          </cell>
        </row>
        <row r="1714">
          <cell r="A1714">
            <v>1631024249800</v>
          </cell>
          <cell r="T1714">
            <v>0</v>
          </cell>
        </row>
        <row r="1715">
          <cell r="A1715">
            <v>1639632989800</v>
          </cell>
          <cell r="T1715">
            <v>0</v>
          </cell>
        </row>
        <row r="1716">
          <cell r="A1716">
            <v>2016538329800</v>
          </cell>
          <cell r="T1716">
            <v>0</v>
          </cell>
        </row>
        <row r="1717">
          <cell r="A1717">
            <v>2546006020200</v>
          </cell>
          <cell r="T1717">
            <v>0</v>
          </cell>
        </row>
        <row r="1718">
          <cell r="A1718">
            <v>1810104989800</v>
          </cell>
          <cell r="T1718">
            <v>3782</v>
          </cell>
        </row>
        <row r="1719">
          <cell r="A1719">
            <v>1907702029800</v>
          </cell>
          <cell r="T1719">
            <v>200</v>
          </cell>
        </row>
        <row r="1720">
          <cell r="A1720">
            <v>1907704049800</v>
          </cell>
          <cell r="T1720">
            <v>402</v>
          </cell>
        </row>
        <row r="1721">
          <cell r="A1721">
            <v>1907802029800</v>
          </cell>
          <cell r="T1721">
            <v>450</v>
          </cell>
        </row>
        <row r="1722">
          <cell r="A1722">
            <v>1907804049800</v>
          </cell>
          <cell r="T1722">
            <v>590</v>
          </cell>
        </row>
        <row r="1723">
          <cell r="A1723">
            <v>1907902029800</v>
          </cell>
          <cell r="T1723">
            <v>576</v>
          </cell>
        </row>
        <row r="1724">
          <cell r="A1724">
            <v>1907904049800</v>
          </cell>
          <cell r="T1724">
            <v>1138</v>
          </cell>
        </row>
        <row r="1725">
          <cell r="A1725">
            <v>1913702029800</v>
          </cell>
          <cell r="T1725">
            <v>458</v>
          </cell>
        </row>
        <row r="1726">
          <cell r="A1726">
            <v>1913704049800</v>
          </cell>
          <cell r="T1726">
            <v>690</v>
          </cell>
        </row>
        <row r="1727">
          <cell r="A1727">
            <v>1913706069800</v>
          </cell>
          <cell r="T1727">
            <v>300</v>
          </cell>
        </row>
        <row r="1728">
          <cell r="A1728">
            <v>1921504049800</v>
          </cell>
          <cell r="T1728">
            <v>471</v>
          </cell>
        </row>
        <row r="1729">
          <cell r="A1729">
            <v>1921506069800</v>
          </cell>
          <cell r="T1729">
            <v>508</v>
          </cell>
        </row>
        <row r="1730">
          <cell r="A1730">
            <v>1921508089800</v>
          </cell>
          <cell r="T1730">
            <v>290</v>
          </cell>
        </row>
        <row r="1731">
          <cell r="A1731">
            <v>1921808089800</v>
          </cell>
          <cell r="T1731">
            <v>10</v>
          </cell>
        </row>
        <row r="1732">
          <cell r="A1732">
            <v>1939704049800</v>
          </cell>
          <cell r="T1732">
            <v>3394</v>
          </cell>
        </row>
        <row r="1733">
          <cell r="A1733">
            <v>1939706069800</v>
          </cell>
          <cell r="T1733">
            <v>321</v>
          </cell>
        </row>
        <row r="1734">
          <cell r="A1734">
            <v>1988504029800</v>
          </cell>
          <cell r="T1734">
            <v>0</v>
          </cell>
        </row>
        <row r="1735">
          <cell r="A1735">
            <v>2719404989800</v>
          </cell>
          <cell r="T1735">
            <v>239710</v>
          </cell>
        </row>
        <row r="1736">
          <cell r="A1736">
            <v>2719406989800</v>
          </cell>
          <cell r="T1736">
            <v>109423</v>
          </cell>
        </row>
        <row r="1737">
          <cell r="A1737">
            <v>2719408989800</v>
          </cell>
          <cell r="T1737">
            <v>12418</v>
          </cell>
        </row>
        <row r="1738">
          <cell r="A1738">
            <v>3026412049800</v>
          </cell>
          <cell r="T1738">
            <v>2599</v>
          </cell>
        </row>
        <row r="1739">
          <cell r="A1739">
            <v>3126312129800</v>
          </cell>
          <cell r="T1739">
            <v>100</v>
          </cell>
        </row>
        <row r="1740">
          <cell r="A1740">
            <v>5125710069800</v>
          </cell>
          <cell r="T1740">
            <v>0</v>
          </cell>
        </row>
        <row r="1741">
          <cell r="A1741">
            <v>5132206049800</v>
          </cell>
          <cell r="T1741">
            <v>12</v>
          </cell>
        </row>
        <row r="1742">
          <cell r="A1742">
            <v>5132208069800</v>
          </cell>
          <cell r="T1742">
            <v>12</v>
          </cell>
        </row>
        <row r="1743">
          <cell r="A1743">
            <v>5149806060400</v>
          </cell>
          <cell r="T1743">
            <v>0</v>
          </cell>
        </row>
        <row r="1744">
          <cell r="A1744">
            <v>5149806060600</v>
          </cell>
          <cell r="T1744">
            <v>0</v>
          </cell>
        </row>
        <row r="1745">
          <cell r="A1745">
            <v>5310503029800</v>
          </cell>
          <cell r="T1745">
            <v>750</v>
          </cell>
        </row>
        <row r="1746">
          <cell r="A1746">
            <v>5319203989800</v>
          </cell>
          <cell r="T1746">
            <v>0</v>
          </cell>
        </row>
        <row r="1747">
          <cell r="A1747">
            <v>5319203989900</v>
          </cell>
          <cell r="T1747">
            <v>1361</v>
          </cell>
        </row>
        <row r="1748">
          <cell r="A1748">
            <v>5319204989800</v>
          </cell>
          <cell r="T1748">
            <v>0</v>
          </cell>
        </row>
        <row r="1749">
          <cell r="A1749">
            <v>5319204989900</v>
          </cell>
          <cell r="T1749">
            <v>1400</v>
          </cell>
        </row>
        <row r="1750">
          <cell r="A1750">
            <v>5319205989800</v>
          </cell>
          <cell r="T1750">
            <v>0</v>
          </cell>
        </row>
        <row r="1751">
          <cell r="A1751">
            <v>5319206989800</v>
          </cell>
          <cell r="T1751">
            <v>0</v>
          </cell>
        </row>
        <row r="1752">
          <cell r="A1752">
            <v>5319206989900</v>
          </cell>
          <cell r="T1752">
            <v>1000</v>
          </cell>
        </row>
        <row r="1753">
          <cell r="A1753">
            <v>5325504029800</v>
          </cell>
          <cell r="T1753">
            <v>103</v>
          </cell>
        </row>
        <row r="1754">
          <cell r="A1754">
            <v>5325504049800</v>
          </cell>
          <cell r="T1754">
            <v>1</v>
          </cell>
        </row>
        <row r="1755">
          <cell r="A1755">
            <v>5325506049800</v>
          </cell>
          <cell r="T1755">
            <v>0</v>
          </cell>
        </row>
        <row r="1756">
          <cell r="A1756">
            <v>5325508069800</v>
          </cell>
          <cell r="T1756">
            <v>13</v>
          </cell>
        </row>
        <row r="1757">
          <cell r="A1757">
            <v>5365706069800</v>
          </cell>
          <cell r="T1757">
            <v>925</v>
          </cell>
        </row>
        <row r="1758">
          <cell r="A1758">
            <v>8610404989800</v>
          </cell>
          <cell r="T1758">
            <v>82</v>
          </cell>
        </row>
        <row r="1759">
          <cell r="A1759">
            <v>8615206069800</v>
          </cell>
          <cell r="T1759">
            <v>655</v>
          </cell>
        </row>
        <row r="1760">
          <cell r="A1760" t="str">
            <v>LF1810104989800</v>
          </cell>
          <cell r="T1760">
            <v>0</v>
          </cell>
        </row>
        <row r="1761">
          <cell r="A1761" t="str">
            <v>LF1939706069800</v>
          </cell>
          <cell r="T1761">
            <v>0</v>
          </cell>
        </row>
        <row r="1762">
          <cell r="A1762" t="str">
            <v>LF2719704989800</v>
          </cell>
          <cell r="T1762">
            <v>0</v>
          </cell>
        </row>
        <row r="1763">
          <cell r="A1763">
            <v>1034224989800</v>
          </cell>
          <cell r="T1763">
            <v>0</v>
          </cell>
        </row>
        <row r="1764">
          <cell r="A1764">
            <v>1034232989800</v>
          </cell>
          <cell r="T1764">
            <v>0</v>
          </cell>
        </row>
        <row r="1765">
          <cell r="A1765">
            <v>1034236989800</v>
          </cell>
          <cell r="T1765">
            <v>0</v>
          </cell>
        </row>
        <row r="1766">
          <cell r="A1766">
            <v>1034238989800</v>
          </cell>
          <cell r="T1766">
            <v>0</v>
          </cell>
        </row>
        <row r="1767">
          <cell r="A1767">
            <v>1034242989800</v>
          </cell>
          <cell r="T1767">
            <v>0</v>
          </cell>
        </row>
        <row r="1768">
          <cell r="A1768">
            <v>1034524989800</v>
          </cell>
          <cell r="T1768">
            <v>0</v>
          </cell>
        </row>
        <row r="1769">
          <cell r="A1769">
            <v>1034536989800</v>
          </cell>
          <cell r="T1769">
            <v>0</v>
          </cell>
        </row>
        <row r="1770">
          <cell r="A1770">
            <v>1034538989800</v>
          </cell>
          <cell r="T1770">
            <v>0</v>
          </cell>
        </row>
        <row r="1771">
          <cell r="A1771">
            <v>1049212021200</v>
          </cell>
          <cell r="T1771">
            <v>0</v>
          </cell>
        </row>
        <row r="1772">
          <cell r="A1772">
            <v>1516506059800</v>
          </cell>
          <cell r="T1772">
            <v>0</v>
          </cell>
        </row>
        <row r="1773">
          <cell r="A1773">
            <v>1525408089800</v>
          </cell>
          <cell r="T1773">
            <v>0</v>
          </cell>
        </row>
        <row r="1774">
          <cell r="A1774">
            <v>1529508089800</v>
          </cell>
          <cell r="T1774">
            <v>560</v>
          </cell>
        </row>
        <row r="1775">
          <cell r="A1775">
            <v>1548608080800</v>
          </cell>
          <cell r="T1775">
            <v>0</v>
          </cell>
        </row>
        <row r="1776">
          <cell r="A1776">
            <v>1610120209800</v>
          </cell>
          <cell r="T1776">
            <v>185</v>
          </cell>
        </row>
        <row r="1777">
          <cell r="A1777">
            <v>1610120249800</v>
          </cell>
          <cell r="T1777">
            <v>0</v>
          </cell>
        </row>
        <row r="1778">
          <cell r="A1778">
            <v>1610124249800</v>
          </cell>
          <cell r="T1778">
            <v>168</v>
          </cell>
        </row>
        <row r="1779">
          <cell r="A1779">
            <v>1610132329800</v>
          </cell>
          <cell r="T1779">
            <v>40</v>
          </cell>
        </row>
        <row r="1780">
          <cell r="A1780">
            <v>1610138389800</v>
          </cell>
          <cell r="T1780">
            <v>0</v>
          </cell>
        </row>
        <row r="1781">
          <cell r="A1781">
            <v>1610524249800</v>
          </cell>
          <cell r="T1781">
            <v>147</v>
          </cell>
        </row>
        <row r="1782">
          <cell r="A1782">
            <v>1610532329800</v>
          </cell>
          <cell r="T1782">
            <v>101</v>
          </cell>
        </row>
        <row r="1783">
          <cell r="A1783">
            <v>1610920209800</v>
          </cell>
          <cell r="T1783">
            <v>50</v>
          </cell>
        </row>
        <row r="1784">
          <cell r="A1784">
            <v>1610924209800</v>
          </cell>
          <cell r="T1784">
            <v>20</v>
          </cell>
        </row>
        <row r="1785">
          <cell r="A1785">
            <v>1610924249800</v>
          </cell>
          <cell r="T1785">
            <v>37</v>
          </cell>
        </row>
        <row r="1786">
          <cell r="A1786">
            <v>1612024249800</v>
          </cell>
          <cell r="T1786">
            <v>0</v>
          </cell>
        </row>
        <row r="1787">
          <cell r="A1787">
            <v>1614024209800</v>
          </cell>
          <cell r="T1787">
            <v>0</v>
          </cell>
        </row>
        <row r="1788">
          <cell r="A1788">
            <v>1614032249800</v>
          </cell>
          <cell r="T1788">
            <v>0</v>
          </cell>
        </row>
        <row r="1789">
          <cell r="A1789">
            <v>1615708989800</v>
          </cell>
          <cell r="T1789">
            <v>1</v>
          </cell>
        </row>
        <row r="1790">
          <cell r="A1790">
            <v>1615712989800</v>
          </cell>
          <cell r="T1790">
            <v>0</v>
          </cell>
        </row>
        <row r="1791">
          <cell r="A1791">
            <v>1615724989800</v>
          </cell>
          <cell r="T1791">
            <v>91</v>
          </cell>
        </row>
        <row r="1792">
          <cell r="A1792">
            <v>1615732989800</v>
          </cell>
          <cell r="T1792">
            <v>0</v>
          </cell>
        </row>
        <row r="1793">
          <cell r="A1793">
            <v>1616524209800</v>
          </cell>
          <cell r="T1793">
            <v>0</v>
          </cell>
        </row>
        <row r="1794">
          <cell r="A1794">
            <v>1616538329800</v>
          </cell>
          <cell r="T1794">
            <v>0</v>
          </cell>
        </row>
        <row r="1795">
          <cell r="A1795">
            <v>1616538389800</v>
          </cell>
          <cell r="T1795">
            <v>22</v>
          </cell>
        </row>
        <row r="1796">
          <cell r="A1796">
            <v>1617224249800</v>
          </cell>
          <cell r="T1796">
            <v>0</v>
          </cell>
        </row>
        <row r="1797">
          <cell r="A1797">
            <v>1623520209800</v>
          </cell>
          <cell r="T1797">
            <v>312</v>
          </cell>
        </row>
        <row r="1798">
          <cell r="A1798">
            <v>1623538389800</v>
          </cell>
          <cell r="T1798">
            <v>3</v>
          </cell>
        </row>
        <row r="1799">
          <cell r="A1799">
            <v>1623542429800</v>
          </cell>
          <cell r="T1799">
            <v>4</v>
          </cell>
        </row>
        <row r="1800">
          <cell r="A1800">
            <v>1624232329800</v>
          </cell>
          <cell r="T1800">
            <v>2149</v>
          </cell>
        </row>
        <row r="1801">
          <cell r="A1801">
            <v>1625420209800</v>
          </cell>
          <cell r="T1801">
            <v>1</v>
          </cell>
        </row>
        <row r="1802">
          <cell r="A1802">
            <v>1625438389800</v>
          </cell>
          <cell r="T1802">
            <v>28</v>
          </cell>
        </row>
        <row r="1803">
          <cell r="A1803">
            <v>1629020209800</v>
          </cell>
          <cell r="T1803">
            <v>173</v>
          </cell>
        </row>
        <row r="1804">
          <cell r="A1804">
            <v>1629038389800</v>
          </cell>
          <cell r="T1804">
            <v>54</v>
          </cell>
        </row>
        <row r="1805">
          <cell r="A1805">
            <v>1629520209800</v>
          </cell>
          <cell r="T1805">
            <v>160</v>
          </cell>
        </row>
        <row r="1806">
          <cell r="A1806">
            <v>1629538389800</v>
          </cell>
          <cell r="T1806">
            <v>40</v>
          </cell>
        </row>
        <row r="1807">
          <cell r="A1807">
            <v>1641024209800</v>
          </cell>
          <cell r="T1807">
            <v>14</v>
          </cell>
        </row>
        <row r="1808">
          <cell r="A1808">
            <v>1641032209800</v>
          </cell>
          <cell r="T1808">
            <v>11</v>
          </cell>
        </row>
        <row r="1809">
          <cell r="A1809">
            <v>1641032249800</v>
          </cell>
          <cell r="T1809">
            <v>545</v>
          </cell>
        </row>
        <row r="1810">
          <cell r="A1810">
            <v>1641038249800</v>
          </cell>
          <cell r="T1810">
            <v>9</v>
          </cell>
        </row>
        <row r="1811">
          <cell r="A1811">
            <v>1646020202000</v>
          </cell>
          <cell r="T1811">
            <v>0</v>
          </cell>
        </row>
        <row r="1812">
          <cell r="A1812">
            <v>1646024242000</v>
          </cell>
          <cell r="T1812">
            <v>0</v>
          </cell>
        </row>
        <row r="1813">
          <cell r="A1813">
            <v>1646024242400</v>
          </cell>
          <cell r="T1813">
            <v>1971</v>
          </cell>
        </row>
        <row r="1814">
          <cell r="A1814">
            <v>1646032242400</v>
          </cell>
          <cell r="T1814">
            <v>176</v>
          </cell>
        </row>
        <row r="1815">
          <cell r="A1815">
            <v>1646032322400</v>
          </cell>
          <cell r="T1815">
            <v>1253</v>
          </cell>
        </row>
        <row r="1816">
          <cell r="A1816">
            <v>1646032323200</v>
          </cell>
          <cell r="T1816">
            <v>1194</v>
          </cell>
        </row>
        <row r="1817">
          <cell r="A1817">
            <v>2010124249800</v>
          </cell>
          <cell r="T1817">
            <v>10</v>
          </cell>
        </row>
        <row r="1818">
          <cell r="A1818">
            <v>2010132329800</v>
          </cell>
          <cell r="T1818">
            <v>0</v>
          </cell>
        </row>
        <row r="1819">
          <cell r="A1819">
            <v>2010138389800</v>
          </cell>
          <cell r="T1819">
            <v>0</v>
          </cell>
        </row>
        <row r="1820">
          <cell r="A1820">
            <v>2010538389800</v>
          </cell>
          <cell r="T1820">
            <v>13</v>
          </cell>
        </row>
        <row r="1821">
          <cell r="A1821">
            <v>2011224329800</v>
          </cell>
          <cell r="T1821">
            <v>0</v>
          </cell>
        </row>
        <row r="1822">
          <cell r="A1822">
            <v>2011232329800</v>
          </cell>
          <cell r="T1822">
            <v>0</v>
          </cell>
        </row>
        <row r="1823">
          <cell r="A1823">
            <v>2011238389800</v>
          </cell>
          <cell r="T1823">
            <v>0</v>
          </cell>
        </row>
        <row r="1824">
          <cell r="A1824">
            <v>2011332329800</v>
          </cell>
          <cell r="T1824">
            <v>0</v>
          </cell>
        </row>
        <row r="1825">
          <cell r="A1825">
            <v>2014532329800</v>
          </cell>
          <cell r="T1825">
            <v>1</v>
          </cell>
        </row>
        <row r="1826">
          <cell r="A1826">
            <v>2014624249800</v>
          </cell>
          <cell r="T1826">
            <v>50</v>
          </cell>
        </row>
        <row r="1827">
          <cell r="A1827">
            <v>2014632329800</v>
          </cell>
          <cell r="T1827">
            <v>30</v>
          </cell>
        </row>
        <row r="1828">
          <cell r="A1828">
            <v>2016120209800</v>
          </cell>
          <cell r="T1828">
            <v>0</v>
          </cell>
        </row>
        <row r="1829">
          <cell r="A1829">
            <v>2016124249800</v>
          </cell>
          <cell r="T1829">
            <v>0</v>
          </cell>
        </row>
        <row r="1830">
          <cell r="A1830">
            <v>2016132329800</v>
          </cell>
          <cell r="T1830">
            <v>8</v>
          </cell>
        </row>
        <row r="1831">
          <cell r="A1831">
            <v>2016138389800</v>
          </cell>
          <cell r="T1831">
            <v>0</v>
          </cell>
        </row>
        <row r="1832">
          <cell r="A1832">
            <v>2016224249800</v>
          </cell>
          <cell r="T1832">
            <v>0</v>
          </cell>
        </row>
        <row r="1833">
          <cell r="A1833">
            <v>2016232249800</v>
          </cell>
          <cell r="T1833">
            <v>1</v>
          </cell>
        </row>
        <row r="1834">
          <cell r="A1834">
            <v>2016542429800</v>
          </cell>
          <cell r="T1834">
            <v>0</v>
          </cell>
        </row>
        <row r="1835">
          <cell r="A1835">
            <v>2023524209800</v>
          </cell>
          <cell r="T1835">
            <v>0</v>
          </cell>
        </row>
        <row r="1836">
          <cell r="A1836">
            <v>2023538389800</v>
          </cell>
          <cell r="T1836">
            <v>0</v>
          </cell>
        </row>
        <row r="1837">
          <cell r="A1837">
            <v>2023542429800</v>
          </cell>
          <cell r="T1837">
            <v>0</v>
          </cell>
        </row>
        <row r="1838">
          <cell r="A1838">
            <v>2028532329800</v>
          </cell>
          <cell r="T1838">
            <v>0</v>
          </cell>
        </row>
        <row r="1839">
          <cell r="A1839">
            <v>2031020209800</v>
          </cell>
          <cell r="T1839">
            <v>0</v>
          </cell>
        </row>
        <row r="1840">
          <cell r="A1840">
            <v>2031024249800</v>
          </cell>
          <cell r="T1840">
            <v>0</v>
          </cell>
        </row>
        <row r="1841">
          <cell r="A1841">
            <v>2031032329800</v>
          </cell>
          <cell r="T1841">
            <v>0</v>
          </cell>
        </row>
        <row r="1842">
          <cell r="A1842">
            <v>2034042389800</v>
          </cell>
          <cell r="T1842">
            <v>1</v>
          </cell>
        </row>
        <row r="1843">
          <cell r="A1843">
            <v>2034042429800</v>
          </cell>
          <cell r="T1843">
            <v>0</v>
          </cell>
        </row>
        <row r="1844">
          <cell r="A1844">
            <v>2041820209800</v>
          </cell>
          <cell r="T1844">
            <v>6</v>
          </cell>
        </row>
        <row r="1845">
          <cell r="A1845">
            <v>2041824249800</v>
          </cell>
          <cell r="T1845">
            <v>0</v>
          </cell>
        </row>
        <row r="1846">
          <cell r="A1846">
            <v>2041832329800</v>
          </cell>
          <cell r="T1846">
            <v>3</v>
          </cell>
        </row>
        <row r="1847">
          <cell r="A1847">
            <v>2046020202000</v>
          </cell>
          <cell r="T1847">
            <v>1</v>
          </cell>
        </row>
        <row r="1848">
          <cell r="A1848">
            <v>2046024242400</v>
          </cell>
          <cell r="T1848">
            <v>0</v>
          </cell>
        </row>
        <row r="1849">
          <cell r="A1849">
            <v>2046032322000</v>
          </cell>
          <cell r="T1849">
            <v>0</v>
          </cell>
        </row>
        <row r="1850">
          <cell r="A1850">
            <v>2046038382400</v>
          </cell>
          <cell r="T1850">
            <v>1</v>
          </cell>
        </row>
        <row r="1851">
          <cell r="A1851">
            <v>2046038383200</v>
          </cell>
          <cell r="T1851">
            <v>0</v>
          </cell>
        </row>
        <row r="1852">
          <cell r="A1852">
            <v>2046042424200</v>
          </cell>
          <cell r="T1852">
            <v>0</v>
          </cell>
        </row>
        <row r="1853">
          <cell r="A1853">
            <v>2046524242400</v>
          </cell>
          <cell r="T1853">
            <v>11</v>
          </cell>
        </row>
        <row r="1854">
          <cell r="A1854">
            <v>2046532322400</v>
          </cell>
          <cell r="T1854">
            <v>10</v>
          </cell>
        </row>
        <row r="1855">
          <cell r="A1855">
            <v>2046532323200</v>
          </cell>
          <cell r="T1855">
            <v>10</v>
          </cell>
        </row>
        <row r="1856">
          <cell r="A1856">
            <v>2048032323200</v>
          </cell>
          <cell r="T1856">
            <v>0</v>
          </cell>
        </row>
        <row r="1857">
          <cell r="A1857">
            <v>2048524242400</v>
          </cell>
          <cell r="T1857">
            <v>0</v>
          </cell>
        </row>
        <row r="1858">
          <cell r="A1858">
            <v>2048532323200</v>
          </cell>
          <cell r="T1858">
            <v>1</v>
          </cell>
        </row>
        <row r="1859">
          <cell r="A1859">
            <v>2052024242400</v>
          </cell>
          <cell r="T1859">
            <v>1</v>
          </cell>
        </row>
        <row r="1860">
          <cell r="A1860">
            <v>2052032322400</v>
          </cell>
          <cell r="T1860">
            <v>0</v>
          </cell>
        </row>
        <row r="1861">
          <cell r="A1861">
            <v>2052032323200</v>
          </cell>
          <cell r="T1861">
            <v>0</v>
          </cell>
        </row>
        <row r="1862">
          <cell r="A1862">
            <v>2055020209800</v>
          </cell>
          <cell r="T1862">
            <v>0</v>
          </cell>
        </row>
        <row r="1863">
          <cell r="A1863">
            <v>2055024249800</v>
          </cell>
          <cell r="T1863">
            <v>7</v>
          </cell>
        </row>
        <row r="1864">
          <cell r="A1864">
            <v>2055032329800</v>
          </cell>
          <cell r="T1864">
            <v>80</v>
          </cell>
        </row>
        <row r="1865">
          <cell r="A1865">
            <v>2055124249800</v>
          </cell>
          <cell r="T1865">
            <v>0</v>
          </cell>
        </row>
        <row r="1866">
          <cell r="A1866">
            <v>2055132329800</v>
          </cell>
          <cell r="T1866">
            <v>4</v>
          </cell>
        </row>
        <row r="1867">
          <cell r="A1867">
            <v>2084020202000</v>
          </cell>
          <cell r="T1867">
            <v>0</v>
          </cell>
        </row>
        <row r="1868">
          <cell r="A1868">
            <v>2084024242000</v>
          </cell>
          <cell r="T1868">
            <v>0</v>
          </cell>
        </row>
        <row r="1869">
          <cell r="A1869">
            <v>2084024242400</v>
          </cell>
          <cell r="T1869">
            <v>55</v>
          </cell>
        </row>
        <row r="1870">
          <cell r="A1870">
            <v>2084032322000</v>
          </cell>
          <cell r="T1870">
            <v>0</v>
          </cell>
        </row>
        <row r="1871">
          <cell r="A1871">
            <v>2084032322400</v>
          </cell>
          <cell r="T1871">
            <v>32</v>
          </cell>
        </row>
        <row r="1872">
          <cell r="A1872">
            <v>2084032323200</v>
          </cell>
          <cell r="T1872">
            <v>143</v>
          </cell>
        </row>
        <row r="1873">
          <cell r="A1873">
            <v>2084038382400</v>
          </cell>
          <cell r="T1873">
            <v>3</v>
          </cell>
        </row>
        <row r="1874">
          <cell r="A1874">
            <v>2084038383200</v>
          </cell>
          <cell r="T1874">
            <v>8</v>
          </cell>
        </row>
        <row r="1875">
          <cell r="A1875">
            <v>2084038383800</v>
          </cell>
          <cell r="T1875">
            <v>2</v>
          </cell>
        </row>
        <row r="1876">
          <cell r="A1876">
            <v>2084042423200</v>
          </cell>
          <cell r="T1876">
            <v>0</v>
          </cell>
        </row>
        <row r="1877">
          <cell r="A1877">
            <v>2084524242400</v>
          </cell>
          <cell r="T1877">
            <v>0</v>
          </cell>
        </row>
        <row r="1878">
          <cell r="A1878">
            <v>2084532322400</v>
          </cell>
          <cell r="T1878">
            <v>0</v>
          </cell>
        </row>
        <row r="1879">
          <cell r="A1879">
            <v>2084532323200</v>
          </cell>
          <cell r="T1879">
            <v>5</v>
          </cell>
        </row>
        <row r="1880">
          <cell r="A1880">
            <v>2510104029800</v>
          </cell>
          <cell r="T1880">
            <v>127</v>
          </cell>
        </row>
        <row r="1881">
          <cell r="A1881">
            <v>2510112209800</v>
          </cell>
          <cell r="T1881">
            <v>20</v>
          </cell>
        </row>
        <row r="1882">
          <cell r="A1882">
            <v>2510112249800</v>
          </cell>
          <cell r="T1882">
            <v>0</v>
          </cell>
        </row>
        <row r="1883">
          <cell r="A1883">
            <v>2514208029800</v>
          </cell>
          <cell r="T1883">
            <v>25</v>
          </cell>
        </row>
        <row r="1884">
          <cell r="A1884">
            <v>2514208049800</v>
          </cell>
          <cell r="T1884">
            <v>125</v>
          </cell>
        </row>
        <row r="1885">
          <cell r="A1885">
            <v>2516504059800</v>
          </cell>
          <cell r="T1885">
            <v>350</v>
          </cell>
        </row>
        <row r="1886">
          <cell r="A1886">
            <v>2516708089800</v>
          </cell>
          <cell r="T1886">
            <v>6</v>
          </cell>
        </row>
        <row r="1887">
          <cell r="A1887">
            <v>2524216129800</v>
          </cell>
          <cell r="T1887">
            <v>0</v>
          </cell>
        </row>
        <row r="1888">
          <cell r="A1888">
            <v>2526712129800</v>
          </cell>
          <cell r="T1888">
            <v>0</v>
          </cell>
        </row>
        <row r="1889">
          <cell r="A1889">
            <v>2529547479800</v>
          </cell>
          <cell r="T1889">
            <v>0</v>
          </cell>
        </row>
        <row r="1890">
          <cell r="A1890">
            <v>2539608989800</v>
          </cell>
          <cell r="T1890">
            <v>1</v>
          </cell>
        </row>
        <row r="1891">
          <cell r="A1891">
            <v>2539612989800</v>
          </cell>
          <cell r="T1891">
            <v>0</v>
          </cell>
        </row>
        <row r="1892">
          <cell r="A1892">
            <v>2539616989800</v>
          </cell>
          <cell r="T1892">
            <v>0</v>
          </cell>
        </row>
        <row r="1893">
          <cell r="A1893">
            <v>2541806249800</v>
          </cell>
          <cell r="T1893">
            <v>10</v>
          </cell>
        </row>
        <row r="1894">
          <cell r="A1894">
            <v>2541816389800</v>
          </cell>
          <cell r="T1894">
            <v>0</v>
          </cell>
        </row>
        <row r="1895">
          <cell r="A1895">
            <v>2546002020400</v>
          </cell>
          <cell r="T1895">
            <v>0</v>
          </cell>
        </row>
        <row r="1896">
          <cell r="A1896">
            <v>2546004020400</v>
          </cell>
          <cell r="T1896">
            <v>100</v>
          </cell>
        </row>
        <row r="1897">
          <cell r="A1897">
            <v>2546004040800</v>
          </cell>
          <cell r="T1897">
            <v>0</v>
          </cell>
        </row>
        <row r="1898">
          <cell r="A1898">
            <v>2546006060200</v>
          </cell>
          <cell r="T1898">
            <v>800</v>
          </cell>
        </row>
        <row r="1899">
          <cell r="A1899">
            <v>2546008060400</v>
          </cell>
          <cell r="T1899">
            <v>0</v>
          </cell>
        </row>
        <row r="1900">
          <cell r="A1900">
            <v>2546010101200</v>
          </cell>
          <cell r="T1900">
            <v>0</v>
          </cell>
        </row>
        <row r="1901">
          <cell r="A1901">
            <v>2546036242400</v>
          </cell>
          <cell r="T1901">
            <v>0</v>
          </cell>
        </row>
        <row r="1902">
          <cell r="A1902">
            <v>2546036243200</v>
          </cell>
          <cell r="T1902">
            <v>0</v>
          </cell>
        </row>
        <row r="1903">
          <cell r="A1903">
            <v>2546036321200</v>
          </cell>
          <cell r="T1903">
            <v>1</v>
          </cell>
        </row>
        <row r="1904">
          <cell r="A1904">
            <v>2546038163800</v>
          </cell>
          <cell r="T1904">
            <v>4</v>
          </cell>
        </row>
        <row r="1905">
          <cell r="A1905" t="str">
            <v>LF1010508089800</v>
          </cell>
          <cell r="T1905">
            <v>8</v>
          </cell>
        </row>
        <row r="1906">
          <cell r="A1906" t="str">
            <v>LF1010542429800</v>
          </cell>
          <cell r="T1906">
            <v>10</v>
          </cell>
        </row>
        <row r="1907">
          <cell r="A1907" t="str">
            <v>LF1011512089800</v>
          </cell>
          <cell r="T1907">
            <v>0</v>
          </cell>
        </row>
        <row r="1908">
          <cell r="A1908" t="str">
            <v>LF1017508089800</v>
          </cell>
          <cell r="T1908">
            <v>50</v>
          </cell>
        </row>
        <row r="1909">
          <cell r="A1909" t="str">
            <v>LF1017512129800</v>
          </cell>
          <cell r="T1909">
            <v>35</v>
          </cell>
        </row>
        <row r="1910">
          <cell r="A1910" t="str">
            <v>LF1019508089800</v>
          </cell>
          <cell r="T1910">
            <v>0</v>
          </cell>
        </row>
        <row r="1911">
          <cell r="A1911" t="str">
            <v>LF1019512129800</v>
          </cell>
          <cell r="T1911">
            <v>0</v>
          </cell>
        </row>
        <row r="1912">
          <cell r="A1912" t="str">
            <v>LF1019516169800</v>
          </cell>
          <cell r="T1912">
            <v>0</v>
          </cell>
        </row>
        <row r="1913">
          <cell r="A1913" t="str">
            <v>LF1023520129800</v>
          </cell>
          <cell r="T1913">
            <v>0</v>
          </cell>
        </row>
        <row r="1914">
          <cell r="A1914" t="str">
            <v>LF1023608089800</v>
          </cell>
          <cell r="T1914">
            <v>95</v>
          </cell>
        </row>
        <row r="1915">
          <cell r="A1915" t="str">
            <v>LF1023612129800</v>
          </cell>
          <cell r="T1915">
            <v>53</v>
          </cell>
        </row>
        <row r="1916">
          <cell r="A1916" t="str">
            <v>LF1024008089800</v>
          </cell>
          <cell r="T1916">
            <v>5390</v>
          </cell>
        </row>
        <row r="1917">
          <cell r="A1917" t="str">
            <v>LF1024012129800</v>
          </cell>
          <cell r="T1917">
            <v>1085</v>
          </cell>
        </row>
        <row r="1918">
          <cell r="A1918" t="str">
            <v>LF1025508089800</v>
          </cell>
          <cell r="T1918">
            <v>145</v>
          </cell>
        </row>
        <row r="1919">
          <cell r="A1919" t="str">
            <v>LF1025512089800</v>
          </cell>
          <cell r="T1919">
            <v>0</v>
          </cell>
        </row>
        <row r="1920">
          <cell r="A1920" t="str">
            <v>LF1025512129800</v>
          </cell>
          <cell r="T1920">
            <v>130</v>
          </cell>
        </row>
        <row r="1921">
          <cell r="A1921" t="str">
            <v>LF1025516169800</v>
          </cell>
          <cell r="T1921">
            <v>305</v>
          </cell>
        </row>
        <row r="1922">
          <cell r="A1922" t="str">
            <v>LF1025520209800</v>
          </cell>
          <cell r="T1922">
            <v>0</v>
          </cell>
        </row>
        <row r="1923">
          <cell r="A1923" t="str">
            <v>LF1025524249800</v>
          </cell>
          <cell r="T1923">
            <v>10</v>
          </cell>
        </row>
        <row r="1924">
          <cell r="A1924" t="str">
            <v>LF1025532329800</v>
          </cell>
          <cell r="T1924">
            <v>6</v>
          </cell>
        </row>
        <row r="1925">
          <cell r="A1925" t="str">
            <v>LF1025708069800</v>
          </cell>
          <cell r="T1925">
            <v>0</v>
          </cell>
        </row>
        <row r="1926">
          <cell r="A1926" t="str">
            <v>LF1025708089800</v>
          </cell>
          <cell r="T1926">
            <v>1064</v>
          </cell>
        </row>
        <row r="1927">
          <cell r="A1927" t="str">
            <v>LF1025708129800</v>
          </cell>
          <cell r="T1927">
            <v>10</v>
          </cell>
        </row>
        <row r="1928">
          <cell r="A1928" t="str">
            <v>LF1025712089800</v>
          </cell>
          <cell r="T1928">
            <v>65</v>
          </cell>
        </row>
        <row r="1929">
          <cell r="A1929" t="str">
            <v>LF1025712129800</v>
          </cell>
          <cell r="T1929">
            <v>158</v>
          </cell>
        </row>
        <row r="1930">
          <cell r="A1930" t="str">
            <v>LF1025716089800</v>
          </cell>
          <cell r="T1930">
            <v>15</v>
          </cell>
        </row>
        <row r="1931">
          <cell r="A1931" t="str">
            <v>LF1025716129800</v>
          </cell>
          <cell r="T1931">
            <v>220</v>
          </cell>
        </row>
        <row r="1932">
          <cell r="A1932" t="str">
            <v>LF1025716169800</v>
          </cell>
          <cell r="T1932">
            <v>168</v>
          </cell>
        </row>
        <row r="1933">
          <cell r="A1933" t="str">
            <v>LF1025720209800</v>
          </cell>
          <cell r="T1933">
            <v>15</v>
          </cell>
        </row>
        <row r="1934">
          <cell r="A1934" t="str">
            <v>LF1025724249800</v>
          </cell>
          <cell r="T1934">
            <v>35</v>
          </cell>
        </row>
        <row r="1935">
          <cell r="A1935" t="str">
            <v>LF1025732329800</v>
          </cell>
          <cell r="T1935">
            <v>137</v>
          </cell>
        </row>
        <row r="1936">
          <cell r="A1936" t="str">
            <v>LF1025908069800</v>
          </cell>
          <cell r="T1936">
            <v>56</v>
          </cell>
        </row>
        <row r="1937">
          <cell r="A1937" t="str">
            <v>LF1025908089800</v>
          </cell>
          <cell r="T1937">
            <v>13595</v>
          </cell>
        </row>
        <row r="1938">
          <cell r="A1938" t="str">
            <v>LF1025912129800</v>
          </cell>
          <cell r="T1938">
            <v>479</v>
          </cell>
        </row>
        <row r="1939">
          <cell r="A1939" t="str">
            <v>LF1025916169800</v>
          </cell>
          <cell r="T1939">
            <v>30</v>
          </cell>
        </row>
        <row r="1940">
          <cell r="A1940" t="str">
            <v>LF1026008089800</v>
          </cell>
          <cell r="T1940">
            <v>279</v>
          </cell>
        </row>
        <row r="1941">
          <cell r="A1941" t="str">
            <v>LF1027008089800</v>
          </cell>
          <cell r="T1941">
            <v>10</v>
          </cell>
        </row>
        <row r="1942">
          <cell r="A1942" t="str">
            <v>LF1034216989800</v>
          </cell>
          <cell r="T1942">
            <v>0</v>
          </cell>
        </row>
        <row r="1943">
          <cell r="A1943" t="str">
            <v>LF1034224989800</v>
          </cell>
          <cell r="T1943">
            <v>0</v>
          </cell>
        </row>
        <row r="1944">
          <cell r="A1944" t="str">
            <v>LF1034232989800</v>
          </cell>
          <cell r="T1944">
            <v>3</v>
          </cell>
        </row>
        <row r="1945">
          <cell r="A1945" t="str">
            <v>LF1034236989800</v>
          </cell>
          <cell r="T1945">
            <v>0</v>
          </cell>
        </row>
        <row r="1946">
          <cell r="A1946" t="str">
            <v>LF1034238989800</v>
          </cell>
          <cell r="T1946">
            <v>13</v>
          </cell>
        </row>
        <row r="1947">
          <cell r="A1947" t="str">
            <v>LF1034242989800</v>
          </cell>
          <cell r="T1947">
            <v>8</v>
          </cell>
        </row>
        <row r="1948">
          <cell r="A1948" t="str">
            <v>LF1034516989800</v>
          </cell>
          <cell r="T1948">
            <v>0</v>
          </cell>
        </row>
        <row r="1949">
          <cell r="A1949" t="str">
            <v>LF1034524989800</v>
          </cell>
          <cell r="T1949">
            <v>0</v>
          </cell>
        </row>
        <row r="1950">
          <cell r="A1950" t="str">
            <v>LF1034532989800</v>
          </cell>
          <cell r="T1950">
            <v>7</v>
          </cell>
        </row>
        <row r="1951">
          <cell r="A1951" t="str">
            <v>LF1034536989800</v>
          </cell>
          <cell r="T1951">
            <v>6</v>
          </cell>
        </row>
        <row r="1952">
          <cell r="A1952" t="str">
            <v>LF1034538989800</v>
          </cell>
          <cell r="T1952">
            <v>7</v>
          </cell>
        </row>
        <row r="1953">
          <cell r="A1953" t="str">
            <v>LF1034542989800</v>
          </cell>
          <cell r="T1953">
            <v>6</v>
          </cell>
        </row>
        <row r="1954">
          <cell r="A1954" t="str">
            <v>LF1045208080800</v>
          </cell>
          <cell r="T1954">
            <v>233</v>
          </cell>
        </row>
        <row r="1955">
          <cell r="A1955" t="str">
            <v>LF1047712080800</v>
          </cell>
          <cell r="T1955">
            <v>650</v>
          </cell>
        </row>
        <row r="1956">
          <cell r="A1956" t="str">
            <v>LF1047712081200</v>
          </cell>
          <cell r="T1956">
            <v>400</v>
          </cell>
        </row>
        <row r="1957">
          <cell r="A1957" t="str">
            <v>LF1048008080600</v>
          </cell>
          <cell r="T1957">
            <v>10</v>
          </cell>
        </row>
        <row r="1958">
          <cell r="A1958" t="str">
            <v>LF1048008080800</v>
          </cell>
          <cell r="T1958">
            <v>735</v>
          </cell>
        </row>
        <row r="1959">
          <cell r="A1959" t="str">
            <v>LF1048008081200</v>
          </cell>
          <cell r="T1959">
            <v>100</v>
          </cell>
        </row>
        <row r="1960">
          <cell r="A1960" t="str">
            <v>LF1048012120800</v>
          </cell>
          <cell r="T1960">
            <v>615</v>
          </cell>
        </row>
        <row r="1961">
          <cell r="A1961" t="str">
            <v>LF1048012121200</v>
          </cell>
          <cell r="T1961">
            <v>1619</v>
          </cell>
        </row>
        <row r="1962">
          <cell r="A1962" t="str">
            <v>LF1048016160800</v>
          </cell>
          <cell r="T1962">
            <v>292</v>
          </cell>
        </row>
        <row r="1963">
          <cell r="A1963" t="str">
            <v>LF1048016161200</v>
          </cell>
          <cell r="T1963">
            <v>150</v>
          </cell>
        </row>
        <row r="1964">
          <cell r="A1964" t="str">
            <v>LF1048016161600</v>
          </cell>
          <cell r="T1964">
            <v>50</v>
          </cell>
        </row>
        <row r="1965">
          <cell r="A1965" t="str">
            <v>LF1048020200800</v>
          </cell>
          <cell r="T1965">
            <v>0</v>
          </cell>
        </row>
        <row r="1966">
          <cell r="A1966" t="str">
            <v>LF1048020201200</v>
          </cell>
          <cell r="T1966">
            <v>17</v>
          </cell>
        </row>
        <row r="1967">
          <cell r="A1967" t="str">
            <v>LF1048020201600</v>
          </cell>
          <cell r="T1967">
            <v>0</v>
          </cell>
        </row>
        <row r="1968">
          <cell r="A1968" t="str">
            <v>LF1048024240800</v>
          </cell>
          <cell r="T1968">
            <v>0</v>
          </cell>
        </row>
        <row r="1969">
          <cell r="A1969" t="str">
            <v>LF1048024241600</v>
          </cell>
          <cell r="T1969">
            <v>0</v>
          </cell>
        </row>
        <row r="1970">
          <cell r="A1970" t="str">
            <v>LF1048032320800</v>
          </cell>
          <cell r="T1970">
            <v>38</v>
          </cell>
        </row>
        <row r="1971">
          <cell r="A1971" t="str">
            <v>LF1048032321200</v>
          </cell>
          <cell r="T1971">
            <v>0</v>
          </cell>
        </row>
        <row r="1972">
          <cell r="A1972" t="str">
            <v>LF1048208080800</v>
          </cell>
          <cell r="T1972">
            <v>60</v>
          </cell>
        </row>
        <row r="1973">
          <cell r="A1973" t="str">
            <v>LF1049208020800</v>
          </cell>
          <cell r="T1973">
            <v>300</v>
          </cell>
        </row>
        <row r="1974">
          <cell r="A1974" t="str">
            <v>LF1049208080800</v>
          </cell>
          <cell r="T1974">
            <v>440</v>
          </cell>
        </row>
        <row r="1975">
          <cell r="A1975" t="str">
            <v>LF1049212021200</v>
          </cell>
          <cell r="T1975">
            <v>571</v>
          </cell>
        </row>
        <row r="1976">
          <cell r="A1976" t="str">
            <v>LF1049212081200</v>
          </cell>
          <cell r="T1976">
            <v>448</v>
          </cell>
        </row>
        <row r="1977">
          <cell r="A1977" t="str">
            <v>LF1049212121200</v>
          </cell>
          <cell r="T1977">
            <v>333</v>
          </cell>
        </row>
        <row r="1978">
          <cell r="A1978" t="str">
            <v>LF1049216021600</v>
          </cell>
          <cell r="T1978">
            <v>5</v>
          </cell>
        </row>
        <row r="1979">
          <cell r="A1979" t="str">
            <v>LF1049216081600</v>
          </cell>
          <cell r="T1979">
            <v>0</v>
          </cell>
        </row>
        <row r="1980">
          <cell r="A1980" t="str">
            <v>LF1049216121600</v>
          </cell>
          <cell r="T1980">
            <v>150</v>
          </cell>
        </row>
        <row r="1981">
          <cell r="A1981" t="str">
            <v>LF1049220022000</v>
          </cell>
          <cell r="T1981">
            <v>5</v>
          </cell>
        </row>
        <row r="1982">
          <cell r="A1982" t="str">
            <v>LF1066108089800</v>
          </cell>
          <cell r="T1982">
            <v>10</v>
          </cell>
        </row>
        <row r="1983">
          <cell r="A1983" t="str">
            <v>LF1066112129800</v>
          </cell>
          <cell r="T1983">
            <v>82</v>
          </cell>
        </row>
        <row r="1984">
          <cell r="A1984" t="str">
            <v>LF1066116169800</v>
          </cell>
          <cell r="T1984">
            <v>0</v>
          </cell>
        </row>
        <row r="1985">
          <cell r="A1985" t="str">
            <v>LF1066120209800</v>
          </cell>
          <cell r="T1985">
            <v>1</v>
          </cell>
        </row>
        <row r="1986">
          <cell r="A1986" t="str">
            <v>LF1066124249800</v>
          </cell>
          <cell r="T1986">
            <v>17</v>
          </cell>
        </row>
        <row r="1987">
          <cell r="A1987" t="str">
            <v>LF1066132329800</v>
          </cell>
          <cell r="T1987">
            <v>0</v>
          </cell>
        </row>
        <row r="1988">
          <cell r="A1988" t="str">
            <v>LF1066508089800</v>
          </cell>
          <cell r="T1988">
            <v>0</v>
          </cell>
        </row>
        <row r="1989">
          <cell r="A1989" t="str">
            <v>LF1066512129800</v>
          </cell>
          <cell r="T1989">
            <v>373</v>
          </cell>
        </row>
        <row r="1990">
          <cell r="A1990" t="str">
            <v>LF1066516169800</v>
          </cell>
          <cell r="T1990">
            <v>42</v>
          </cell>
        </row>
        <row r="1991">
          <cell r="A1991" t="str">
            <v>LF1066520209800</v>
          </cell>
          <cell r="T1991">
            <v>15</v>
          </cell>
        </row>
        <row r="1992">
          <cell r="A1992" t="str">
            <v>LF1066524249800</v>
          </cell>
          <cell r="T1992">
            <v>52</v>
          </cell>
        </row>
        <row r="1993">
          <cell r="A1993" t="str">
            <v>LF1066532329800</v>
          </cell>
          <cell r="T1993">
            <v>12</v>
          </cell>
        </row>
        <row r="1994">
          <cell r="A1994">
            <v>909580399</v>
          </cell>
          <cell r="T1994">
            <v>0</v>
          </cell>
        </row>
        <row r="1995">
          <cell r="A1995" t="str">
            <v>2728406989802BC</v>
          </cell>
          <cell r="T1995">
            <v>0</v>
          </cell>
        </row>
        <row r="1996">
          <cell r="A1996" t="str">
            <v>LF2765704042400BC</v>
          </cell>
          <cell r="T1996">
            <v>0</v>
          </cell>
        </row>
        <row r="1997">
          <cell r="A1997">
            <v>1266613</v>
          </cell>
          <cell r="T1997">
            <v>0</v>
          </cell>
        </row>
        <row r="1998">
          <cell r="A1998">
            <v>1266615</v>
          </cell>
          <cell r="T1998">
            <v>0</v>
          </cell>
        </row>
        <row r="1999">
          <cell r="A1999">
            <v>1266617</v>
          </cell>
          <cell r="T1999">
            <v>0</v>
          </cell>
        </row>
        <row r="2000">
          <cell r="A2000">
            <v>1266619</v>
          </cell>
          <cell r="T2000">
            <v>0</v>
          </cell>
        </row>
        <row r="2001">
          <cell r="A2001">
            <v>1266621</v>
          </cell>
          <cell r="T2001">
            <v>0</v>
          </cell>
        </row>
        <row r="2002">
          <cell r="A2002">
            <v>1266623</v>
          </cell>
          <cell r="T2002">
            <v>0</v>
          </cell>
        </row>
        <row r="2003">
          <cell r="A2003">
            <v>1266648</v>
          </cell>
          <cell r="T2003">
            <v>0</v>
          </cell>
        </row>
        <row r="2004">
          <cell r="A2004">
            <v>503088999</v>
          </cell>
          <cell r="T2004">
            <v>0</v>
          </cell>
        </row>
        <row r="2005">
          <cell r="A2005">
            <v>503089026</v>
          </cell>
          <cell r="T2005">
            <v>190</v>
          </cell>
        </row>
        <row r="2006">
          <cell r="A2006">
            <v>1702041889800</v>
          </cell>
          <cell r="T2006">
            <v>0</v>
          </cell>
        </row>
        <row r="2007">
          <cell r="A2007">
            <v>12466</v>
          </cell>
          <cell r="T2007">
            <v>14515</v>
          </cell>
        </row>
        <row r="2008">
          <cell r="A2008">
            <v>12605</v>
          </cell>
          <cell r="T2008">
            <v>21145</v>
          </cell>
        </row>
        <row r="2009">
          <cell r="A2009">
            <v>23050</v>
          </cell>
          <cell r="T2009">
            <v>21660</v>
          </cell>
        </row>
        <row r="2010">
          <cell r="A2010">
            <v>23051</v>
          </cell>
          <cell r="T2010">
            <v>13785</v>
          </cell>
        </row>
        <row r="2011">
          <cell r="A2011">
            <v>25025</v>
          </cell>
          <cell r="T2011">
            <v>7716</v>
          </cell>
        </row>
        <row r="2012">
          <cell r="A2012">
            <v>35022</v>
          </cell>
          <cell r="T2012">
            <v>0</v>
          </cell>
        </row>
        <row r="2013">
          <cell r="A2013">
            <v>36222</v>
          </cell>
          <cell r="T2013">
            <v>0</v>
          </cell>
        </row>
        <row r="2014">
          <cell r="A2014">
            <v>36555</v>
          </cell>
          <cell r="T2014">
            <v>0</v>
          </cell>
        </row>
        <row r="2015">
          <cell r="A2015">
            <v>37128</v>
          </cell>
          <cell r="T2015">
            <v>0</v>
          </cell>
        </row>
        <row r="2016">
          <cell r="A2016">
            <v>37229</v>
          </cell>
          <cell r="T2016">
            <v>0</v>
          </cell>
        </row>
        <row r="2017">
          <cell r="A2017">
            <v>37505</v>
          </cell>
          <cell r="T2017">
            <v>0</v>
          </cell>
        </row>
        <row r="2018">
          <cell r="A2018">
            <v>37609</v>
          </cell>
          <cell r="T2018">
            <v>0</v>
          </cell>
        </row>
        <row r="2019">
          <cell r="A2019">
            <v>39005</v>
          </cell>
          <cell r="T2019">
            <v>0</v>
          </cell>
        </row>
        <row r="2020">
          <cell r="A2020">
            <v>39012</v>
          </cell>
          <cell r="T2020">
            <v>0</v>
          </cell>
        </row>
        <row r="2021">
          <cell r="A2021">
            <v>41151</v>
          </cell>
          <cell r="T2021">
            <v>16976</v>
          </cell>
        </row>
        <row r="2022">
          <cell r="A2022">
            <v>41153</v>
          </cell>
          <cell r="T2022">
            <v>49865</v>
          </cell>
        </row>
        <row r="2023">
          <cell r="A2023">
            <v>41154</v>
          </cell>
          <cell r="T2023">
            <v>34196</v>
          </cell>
        </row>
        <row r="2024">
          <cell r="A2024">
            <v>41155</v>
          </cell>
          <cell r="T2024">
            <v>10303</v>
          </cell>
        </row>
        <row r="2025">
          <cell r="A2025">
            <v>41160</v>
          </cell>
          <cell r="T2025">
            <v>16372</v>
          </cell>
        </row>
        <row r="2026">
          <cell r="A2026">
            <v>41161</v>
          </cell>
          <cell r="T2026">
            <v>9200</v>
          </cell>
        </row>
        <row r="2027">
          <cell r="A2027">
            <v>41164</v>
          </cell>
          <cell r="T2027">
            <v>7192</v>
          </cell>
        </row>
        <row r="2028">
          <cell r="A2028">
            <v>41166</v>
          </cell>
          <cell r="T2028">
            <v>9712</v>
          </cell>
        </row>
        <row r="2029">
          <cell r="A2029">
            <v>41167</v>
          </cell>
          <cell r="T2029">
            <v>24190</v>
          </cell>
        </row>
        <row r="2030">
          <cell r="A2030">
            <v>41168</v>
          </cell>
          <cell r="T2030">
            <v>13370</v>
          </cell>
        </row>
        <row r="2031">
          <cell r="A2031">
            <v>41170</v>
          </cell>
          <cell r="T2031">
            <v>6660</v>
          </cell>
        </row>
        <row r="2032">
          <cell r="A2032">
            <v>41171</v>
          </cell>
          <cell r="T2032">
            <v>14600</v>
          </cell>
        </row>
        <row r="2033">
          <cell r="A2033">
            <v>41172</v>
          </cell>
          <cell r="T2033">
            <v>5802</v>
          </cell>
        </row>
        <row r="2034">
          <cell r="A2034">
            <v>41173</v>
          </cell>
          <cell r="T2034">
            <v>4862</v>
          </cell>
        </row>
        <row r="2035">
          <cell r="A2035">
            <v>41176</v>
          </cell>
          <cell r="T2035">
            <v>7900</v>
          </cell>
        </row>
        <row r="2036">
          <cell r="A2036">
            <v>41177</v>
          </cell>
          <cell r="T2036">
            <v>9118</v>
          </cell>
        </row>
        <row r="2037">
          <cell r="A2037">
            <v>41178</v>
          </cell>
          <cell r="T2037">
            <v>9646</v>
          </cell>
        </row>
        <row r="2038">
          <cell r="A2038">
            <v>41181</v>
          </cell>
          <cell r="T2038">
            <v>6000</v>
          </cell>
        </row>
        <row r="2039">
          <cell r="A2039">
            <v>41182</v>
          </cell>
          <cell r="T2039">
            <v>7200</v>
          </cell>
        </row>
        <row r="2040">
          <cell r="A2040">
            <v>41189</v>
          </cell>
          <cell r="T2040">
            <v>4850</v>
          </cell>
        </row>
        <row r="2041">
          <cell r="A2041">
            <v>41207</v>
          </cell>
          <cell r="T2041">
            <v>12700</v>
          </cell>
        </row>
        <row r="2042">
          <cell r="A2042">
            <v>41208</v>
          </cell>
          <cell r="T2042">
            <v>10600</v>
          </cell>
        </row>
        <row r="2043">
          <cell r="A2043">
            <v>41209</v>
          </cell>
          <cell r="T2043">
            <v>4170</v>
          </cell>
        </row>
        <row r="2044">
          <cell r="A2044">
            <v>41210</v>
          </cell>
          <cell r="T2044">
            <v>11301</v>
          </cell>
        </row>
        <row r="2045">
          <cell r="A2045">
            <v>41211</v>
          </cell>
          <cell r="T2045">
            <v>6400</v>
          </cell>
        </row>
        <row r="2046">
          <cell r="A2046">
            <v>41213</v>
          </cell>
          <cell r="T2046">
            <v>24600</v>
          </cell>
        </row>
        <row r="2047">
          <cell r="A2047">
            <v>41214</v>
          </cell>
          <cell r="T2047">
            <v>50425</v>
          </cell>
        </row>
        <row r="2048">
          <cell r="A2048">
            <v>41215</v>
          </cell>
          <cell r="T2048">
            <v>258650</v>
          </cell>
        </row>
        <row r="2049">
          <cell r="A2049">
            <v>41216</v>
          </cell>
          <cell r="T2049">
            <v>41725</v>
          </cell>
        </row>
        <row r="2050">
          <cell r="A2050">
            <v>41217</v>
          </cell>
          <cell r="T2050">
            <v>71450</v>
          </cell>
        </row>
        <row r="2051">
          <cell r="A2051">
            <v>41218</v>
          </cell>
          <cell r="T2051">
            <v>18600</v>
          </cell>
        </row>
        <row r="2052">
          <cell r="A2052">
            <v>41219</v>
          </cell>
          <cell r="T2052">
            <v>36500</v>
          </cell>
        </row>
        <row r="2053">
          <cell r="A2053">
            <v>41221</v>
          </cell>
          <cell r="T2053">
            <v>7890</v>
          </cell>
        </row>
        <row r="2054">
          <cell r="A2054">
            <v>41222</v>
          </cell>
          <cell r="T2054">
            <v>65500</v>
          </cell>
        </row>
        <row r="2055">
          <cell r="A2055">
            <v>41223</v>
          </cell>
          <cell r="T2055">
            <v>5390</v>
          </cell>
        </row>
        <row r="2056">
          <cell r="A2056">
            <v>41224</v>
          </cell>
          <cell r="T2056">
            <v>41850</v>
          </cell>
        </row>
        <row r="2057">
          <cell r="A2057">
            <v>41225</v>
          </cell>
          <cell r="T2057">
            <v>4900</v>
          </cell>
        </row>
        <row r="2058">
          <cell r="A2058">
            <v>41226</v>
          </cell>
          <cell r="T2058">
            <v>5870</v>
          </cell>
        </row>
        <row r="2059">
          <cell r="A2059">
            <v>41288</v>
          </cell>
          <cell r="T2059">
            <v>165275</v>
          </cell>
        </row>
        <row r="2060">
          <cell r="A2060">
            <v>41290</v>
          </cell>
          <cell r="T2060">
            <v>44000</v>
          </cell>
        </row>
        <row r="2061">
          <cell r="A2061">
            <v>43501</v>
          </cell>
          <cell r="T2061">
            <v>15085</v>
          </cell>
        </row>
        <row r="2062">
          <cell r="A2062">
            <v>43525</v>
          </cell>
          <cell r="T2062">
            <v>11126</v>
          </cell>
        </row>
        <row r="2063">
          <cell r="A2063">
            <v>43526</v>
          </cell>
          <cell r="T2063">
            <v>9035</v>
          </cell>
        </row>
        <row r="2064">
          <cell r="A2064">
            <v>43729</v>
          </cell>
          <cell r="T2064">
            <v>7560</v>
          </cell>
        </row>
        <row r="2065">
          <cell r="A2065">
            <v>46952</v>
          </cell>
          <cell r="T2065">
            <v>8950</v>
          </cell>
        </row>
        <row r="2066">
          <cell r="A2066">
            <v>46980</v>
          </cell>
          <cell r="T2066">
            <v>11554</v>
          </cell>
        </row>
        <row r="2067">
          <cell r="A2067">
            <v>46981</v>
          </cell>
          <cell r="T2067">
            <v>8384</v>
          </cell>
        </row>
        <row r="2068">
          <cell r="A2068">
            <v>47030</v>
          </cell>
          <cell r="T2068">
            <v>2845</v>
          </cell>
        </row>
        <row r="2069">
          <cell r="A2069">
            <v>47031</v>
          </cell>
          <cell r="T2069">
            <v>4105</v>
          </cell>
        </row>
        <row r="2070">
          <cell r="A2070">
            <v>47032</v>
          </cell>
          <cell r="T2070">
            <v>16899</v>
          </cell>
        </row>
        <row r="2071">
          <cell r="A2071">
            <v>47033</v>
          </cell>
          <cell r="T2071">
            <v>8916</v>
          </cell>
        </row>
        <row r="2072">
          <cell r="A2072">
            <v>47034</v>
          </cell>
          <cell r="T2072">
            <v>15528</v>
          </cell>
        </row>
        <row r="2073">
          <cell r="A2073">
            <v>47035</v>
          </cell>
          <cell r="T2073">
            <v>11100</v>
          </cell>
        </row>
        <row r="2074">
          <cell r="A2074">
            <v>47036</v>
          </cell>
          <cell r="T2074">
            <v>29177</v>
          </cell>
        </row>
        <row r="2075">
          <cell r="A2075">
            <v>47037</v>
          </cell>
          <cell r="T2075">
            <v>17290</v>
          </cell>
        </row>
        <row r="2076">
          <cell r="A2076">
            <v>47038</v>
          </cell>
          <cell r="T2076">
            <v>22892</v>
          </cell>
        </row>
        <row r="2077">
          <cell r="A2077">
            <v>47039</v>
          </cell>
          <cell r="T2077">
            <v>11476</v>
          </cell>
        </row>
        <row r="2078">
          <cell r="A2078">
            <v>47041</v>
          </cell>
          <cell r="T2078">
            <v>9980</v>
          </cell>
        </row>
        <row r="2079">
          <cell r="A2079">
            <v>47042</v>
          </cell>
          <cell r="T2079">
            <v>12528</v>
          </cell>
        </row>
        <row r="2080">
          <cell r="A2080">
            <v>47044</v>
          </cell>
          <cell r="T2080">
            <v>26690</v>
          </cell>
        </row>
        <row r="2081">
          <cell r="A2081">
            <v>47196</v>
          </cell>
          <cell r="T2081">
            <v>6690</v>
          </cell>
        </row>
        <row r="2082">
          <cell r="A2082">
            <v>47210</v>
          </cell>
          <cell r="T2082">
            <v>4380</v>
          </cell>
        </row>
        <row r="2083">
          <cell r="A2083">
            <v>47211</v>
          </cell>
          <cell r="T2083">
            <v>3000</v>
          </cell>
        </row>
        <row r="2084">
          <cell r="A2084">
            <v>47212</v>
          </cell>
          <cell r="T2084">
            <v>4500</v>
          </cell>
        </row>
        <row r="2085">
          <cell r="A2085">
            <v>47283</v>
          </cell>
          <cell r="T2085">
            <v>5497</v>
          </cell>
        </row>
        <row r="2086">
          <cell r="A2086">
            <v>99999</v>
          </cell>
          <cell r="T2086">
            <v>0</v>
          </cell>
        </row>
        <row r="2087">
          <cell r="A2087">
            <v>311863</v>
          </cell>
          <cell r="T2087">
            <v>20228</v>
          </cell>
        </row>
        <row r="2088">
          <cell r="A2088">
            <v>4002168</v>
          </cell>
          <cell r="T2088">
            <v>7115</v>
          </cell>
        </row>
        <row r="2089">
          <cell r="A2089">
            <v>4315453</v>
          </cell>
          <cell r="T2089">
            <v>5698</v>
          </cell>
        </row>
        <row r="2090">
          <cell r="A2090">
            <v>4315669</v>
          </cell>
          <cell r="T2090">
            <v>4200</v>
          </cell>
        </row>
        <row r="2091">
          <cell r="A2091">
            <v>4327110</v>
          </cell>
          <cell r="T2091">
            <v>4737</v>
          </cell>
        </row>
        <row r="2092">
          <cell r="A2092">
            <v>4327573</v>
          </cell>
          <cell r="T2092">
            <v>20530</v>
          </cell>
        </row>
        <row r="2093">
          <cell r="A2093">
            <v>4329629</v>
          </cell>
          <cell r="T2093">
            <v>12161</v>
          </cell>
        </row>
        <row r="2094">
          <cell r="A2094">
            <v>4329876</v>
          </cell>
          <cell r="T2094">
            <v>12440</v>
          </cell>
        </row>
        <row r="2095">
          <cell r="A2095">
            <v>4329967</v>
          </cell>
          <cell r="T2095">
            <v>17604</v>
          </cell>
        </row>
        <row r="2096">
          <cell r="A2096">
            <v>4330791</v>
          </cell>
          <cell r="T2096">
            <v>3360</v>
          </cell>
        </row>
        <row r="2097">
          <cell r="A2097">
            <v>4330833</v>
          </cell>
          <cell r="T2097">
            <v>3120</v>
          </cell>
        </row>
        <row r="2098">
          <cell r="A2098">
            <v>4331450</v>
          </cell>
          <cell r="T2098">
            <v>3280</v>
          </cell>
        </row>
        <row r="2099">
          <cell r="A2099">
            <v>4331518</v>
          </cell>
          <cell r="T2099">
            <v>13385</v>
          </cell>
        </row>
        <row r="2100">
          <cell r="A2100">
            <v>4331559</v>
          </cell>
          <cell r="T2100">
            <v>6437</v>
          </cell>
        </row>
        <row r="2101">
          <cell r="A2101">
            <v>4331617</v>
          </cell>
          <cell r="T2101">
            <v>4755</v>
          </cell>
        </row>
        <row r="2102">
          <cell r="A2102">
            <v>4331708</v>
          </cell>
          <cell r="T2102">
            <v>6703</v>
          </cell>
        </row>
        <row r="2103">
          <cell r="A2103">
            <v>4335980</v>
          </cell>
          <cell r="T2103">
            <v>7120</v>
          </cell>
        </row>
        <row r="2104">
          <cell r="A2104">
            <v>4338059</v>
          </cell>
          <cell r="T2104">
            <v>85967</v>
          </cell>
        </row>
        <row r="2105">
          <cell r="A2105">
            <v>4338067</v>
          </cell>
          <cell r="T2105">
            <v>34540</v>
          </cell>
        </row>
        <row r="2106">
          <cell r="A2106">
            <v>4338075</v>
          </cell>
          <cell r="T2106">
            <v>152260</v>
          </cell>
        </row>
        <row r="2107">
          <cell r="A2107">
            <v>4338083</v>
          </cell>
          <cell r="T2107">
            <v>17316</v>
          </cell>
        </row>
        <row r="2108">
          <cell r="A2108">
            <v>4338091</v>
          </cell>
          <cell r="T2108">
            <v>6890</v>
          </cell>
        </row>
        <row r="2109">
          <cell r="A2109">
            <v>4338109</v>
          </cell>
          <cell r="T2109">
            <v>7935</v>
          </cell>
        </row>
        <row r="2110">
          <cell r="A2110">
            <v>4338125</v>
          </cell>
          <cell r="T2110">
            <v>4782</v>
          </cell>
        </row>
        <row r="2111">
          <cell r="A2111">
            <v>4338133</v>
          </cell>
          <cell r="T2111">
            <v>17935</v>
          </cell>
        </row>
        <row r="2112">
          <cell r="A2112">
            <v>4338166</v>
          </cell>
          <cell r="T2112">
            <v>3189</v>
          </cell>
        </row>
        <row r="2113">
          <cell r="A2113">
            <v>4338174</v>
          </cell>
          <cell r="T2113">
            <v>6590</v>
          </cell>
        </row>
        <row r="2114">
          <cell r="A2114">
            <v>4338208</v>
          </cell>
          <cell r="T2114">
            <v>16098</v>
          </cell>
        </row>
        <row r="2115">
          <cell r="A2115">
            <v>4338216</v>
          </cell>
          <cell r="T2115">
            <v>4556</v>
          </cell>
        </row>
        <row r="2116">
          <cell r="A2116">
            <v>4338224</v>
          </cell>
          <cell r="T2116">
            <v>6334</v>
          </cell>
        </row>
        <row r="2117">
          <cell r="A2117">
            <v>4338232</v>
          </cell>
          <cell r="T2117">
            <v>14710</v>
          </cell>
        </row>
        <row r="2118">
          <cell r="A2118">
            <v>4338240</v>
          </cell>
          <cell r="T2118">
            <v>47810</v>
          </cell>
        </row>
        <row r="2119">
          <cell r="A2119">
            <v>4338257</v>
          </cell>
          <cell r="T2119">
            <v>3649</v>
          </cell>
        </row>
        <row r="2120">
          <cell r="A2120">
            <v>4338265</v>
          </cell>
          <cell r="T2120">
            <v>25732</v>
          </cell>
        </row>
        <row r="2121">
          <cell r="A2121">
            <v>4338273</v>
          </cell>
          <cell r="T2121">
            <v>17440</v>
          </cell>
        </row>
        <row r="2122">
          <cell r="A2122">
            <v>4338281</v>
          </cell>
          <cell r="T2122">
            <v>21303</v>
          </cell>
        </row>
        <row r="2123">
          <cell r="A2123">
            <v>4338299</v>
          </cell>
          <cell r="T2123">
            <v>24820</v>
          </cell>
        </row>
        <row r="2124">
          <cell r="A2124">
            <v>4338307</v>
          </cell>
          <cell r="T2124">
            <v>67050</v>
          </cell>
        </row>
        <row r="2125">
          <cell r="A2125">
            <v>4338315</v>
          </cell>
          <cell r="T2125">
            <v>8670</v>
          </cell>
        </row>
        <row r="2126">
          <cell r="A2126">
            <v>4338323</v>
          </cell>
          <cell r="T2126">
            <v>18020</v>
          </cell>
        </row>
        <row r="2127">
          <cell r="A2127">
            <v>4338331</v>
          </cell>
          <cell r="T2127">
            <v>14520</v>
          </cell>
        </row>
        <row r="2128">
          <cell r="A2128">
            <v>4338356</v>
          </cell>
          <cell r="T2128">
            <v>2347</v>
          </cell>
        </row>
        <row r="2129">
          <cell r="A2129">
            <v>4338364</v>
          </cell>
          <cell r="T2129">
            <v>5334</v>
          </cell>
        </row>
        <row r="2130">
          <cell r="A2130">
            <v>4338372</v>
          </cell>
          <cell r="T2130">
            <v>5273</v>
          </cell>
        </row>
        <row r="2131">
          <cell r="A2131">
            <v>4338380</v>
          </cell>
          <cell r="T2131">
            <v>2734</v>
          </cell>
        </row>
        <row r="2132">
          <cell r="A2132">
            <v>4338398</v>
          </cell>
          <cell r="T2132">
            <v>1422</v>
          </cell>
        </row>
        <row r="2133">
          <cell r="A2133">
            <v>4338406</v>
          </cell>
          <cell r="T2133">
            <v>6108</v>
          </cell>
        </row>
        <row r="2134">
          <cell r="A2134">
            <v>4338448</v>
          </cell>
          <cell r="T2134">
            <v>5685</v>
          </cell>
        </row>
        <row r="2135">
          <cell r="A2135">
            <v>4338455</v>
          </cell>
          <cell r="T2135">
            <v>12740</v>
          </cell>
        </row>
        <row r="2136">
          <cell r="A2136">
            <v>4338471</v>
          </cell>
          <cell r="T2136">
            <v>8412</v>
          </cell>
        </row>
        <row r="2137">
          <cell r="A2137">
            <v>4338489</v>
          </cell>
          <cell r="T2137">
            <v>13709</v>
          </cell>
        </row>
        <row r="2138">
          <cell r="A2138">
            <v>4338497</v>
          </cell>
          <cell r="T2138">
            <v>10365</v>
          </cell>
        </row>
        <row r="2139">
          <cell r="A2139">
            <v>4338505</v>
          </cell>
          <cell r="T2139">
            <v>19792</v>
          </cell>
        </row>
        <row r="2140">
          <cell r="A2140">
            <v>4338513</v>
          </cell>
          <cell r="T2140">
            <v>7850</v>
          </cell>
        </row>
        <row r="2141">
          <cell r="A2141">
            <v>4338521</v>
          </cell>
          <cell r="T2141">
            <v>9264</v>
          </cell>
        </row>
        <row r="2142">
          <cell r="A2142">
            <v>4338539</v>
          </cell>
          <cell r="T2142">
            <v>7631</v>
          </cell>
        </row>
        <row r="2143">
          <cell r="A2143">
            <v>4338547</v>
          </cell>
          <cell r="T2143">
            <v>23980</v>
          </cell>
        </row>
        <row r="2144">
          <cell r="A2144">
            <v>4338554</v>
          </cell>
          <cell r="T2144">
            <v>4749</v>
          </cell>
        </row>
        <row r="2145">
          <cell r="A2145">
            <v>4338562</v>
          </cell>
          <cell r="T2145">
            <v>5108</v>
          </cell>
        </row>
        <row r="2146">
          <cell r="A2146">
            <v>4338570</v>
          </cell>
          <cell r="T2146">
            <v>11600</v>
          </cell>
        </row>
        <row r="2147">
          <cell r="A2147">
            <v>4338588</v>
          </cell>
          <cell r="T2147">
            <v>41810</v>
          </cell>
        </row>
        <row r="2148">
          <cell r="A2148">
            <v>4338596</v>
          </cell>
          <cell r="T2148">
            <v>22220</v>
          </cell>
        </row>
        <row r="2149">
          <cell r="A2149">
            <v>4338604</v>
          </cell>
          <cell r="T2149">
            <v>45930</v>
          </cell>
        </row>
        <row r="2150">
          <cell r="A2150">
            <v>4338638</v>
          </cell>
          <cell r="T2150">
            <v>46000</v>
          </cell>
        </row>
        <row r="2151">
          <cell r="A2151">
            <v>4338646</v>
          </cell>
          <cell r="T2151">
            <v>17305</v>
          </cell>
        </row>
        <row r="2152">
          <cell r="A2152">
            <v>4338653</v>
          </cell>
          <cell r="T2152">
            <v>58141</v>
          </cell>
        </row>
        <row r="2153">
          <cell r="A2153">
            <v>4338661</v>
          </cell>
          <cell r="T2153">
            <v>62160</v>
          </cell>
        </row>
        <row r="2154">
          <cell r="A2154">
            <v>4338679</v>
          </cell>
          <cell r="T2154">
            <v>65020</v>
          </cell>
        </row>
        <row r="2155">
          <cell r="A2155">
            <v>4338695</v>
          </cell>
          <cell r="T2155">
            <v>32610</v>
          </cell>
        </row>
        <row r="2156">
          <cell r="A2156">
            <v>4338703</v>
          </cell>
          <cell r="T2156">
            <v>105082</v>
          </cell>
        </row>
        <row r="2157">
          <cell r="A2157">
            <v>4338711</v>
          </cell>
          <cell r="T2157">
            <v>45050</v>
          </cell>
        </row>
        <row r="2158">
          <cell r="A2158">
            <v>4338729</v>
          </cell>
          <cell r="T2158">
            <v>58183</v>
          </cell>
        </row>
        <row r="2159">
          <cell r="A2159">
            <v>4338778</v>
          </cell>
          <cell r="T2159">
            <v>4460</v>
          </cell>
        </row>
        <row r="2160">
          <cell r="A2160">
            <v>4338786</v>
          </cell>
          <cell r="T2160">
            <v>14625</v>
          </cell>
        </row>
        <row r="2161">
          <cell r="A2161">
            <v>4338802</v>
          </cell>
          <cell r="T2161">
            <v>11408</v>
          </cell>
        </row>
        <row r="2162">
          <cell r="A2162">
            <v>4358024</v>
          </cell>
          <cell r="T2162">
            <v>7165</v>
          </cell>
        </row>
        <row r="2163">
          <cell r="A2163">
            <v>4503082</v>
          </cell>
          <cell r="T2163">
            <v>2522</v>
          </cell>
        </row>
        <row r="2164">
          <cell r="A2164">
            <v>4503090</v>
          </cell>
          <cell r="T2164">
            <v>7860</v>
          </cell>
        </row>
        <row r="2165">
          <cell r="A2165">
            <v>4503116</v>
          </cell>
          <cell r="T2165">
            <v>1785</v>
          </cell>
        </row>
        <row r="2166">
          <cell r="A2166">
            <v>4503165</v>
          </cell>
          <cell r="T2166">
            <v>7560</v>
          </cell>
        </row>
        <row r="2167">
          <cell r="A2167">
            <v>4503173</v>
          </cell>
          <cell r="T2167">
            <v>10460</v>
          </cell>
        </row>
        <row r="2168">
          <cell r="A2168">
            <v>4503223</v>
          </cell>
          <cell r="T2168">
            <v>7740</v>
          </cell>
        </row>
        <row r="2169">
          <cell r="A2169">
            <v>4503249</v>
          </cell>
          <cell r="T2169">
            <v>12320</v>
          </cell>
        </row>
        <row r="2170">
          <cell r="A2170">
            <v>4503256</v>
          </cell>
          <cell r="T2170">
            <v>12100</v>
          </cell>
        </row>
        <row r="2171">
          <cell r="A2171">
            <v>4503280</v>
          </cell>
          <cell r="T2171">
            <v>4706</v>
          </cell>
        </row>
        <row r="2172">
          <cell r="A2172">
            <v>4503298</v>
          </cell>
          <cell r="T2172">
            <v>1260</v>
          </cell>
        </row>
        <row r="2173">
          <cell r="A2173">
            <v>4503322</v>
          </cell>
          <cell r="T2173">
            <v>4261</v>
          </cell>
        </row>
        <row r="2174">
          <cell r="A2174">
            <v>4503330</v>
          </cell>
          <cell r="T2174">
            <v>4428</v>
          </cell>
        </row>
        <row r="2175">
          <cell r="A2175">
            <v>4503348</v>
          </cell>
          <cell r="T2175">
            <v>5680</v>
          </cell>
        </row>
        <row r="2176">
          <cell r="A2176">
            <v>4503363</v>
          </cell>
          <cell r="T2176">
            <v>5230</v>
          </cell>
        </row>
        <row r="2177">
          <cell r="A2177">
            <v>4503421</v>
          </cell>
          <cell r="T2177">
            <v>6008</v>
          </cell>
        </row>
        <row r="2178">
          <cell r="A2178">
            <v>4503496</v>
          </cell>
          <cell r="T2178">
            <v>6549</v>
          </cell>
        </row>
        <row r="2179">
          <cell r="A2179">
            <v>4503520</v>
          </cell>
          <cell r="T2179">
            <v>73640</v>
          </cell>
        </row>
        <row r="2180">
          <cell r="A2180">
            <v>4503546</v>
          </cell>
          <cell r="T2180">
            <v>136330</v>
          </cell>
        </row>
        <row r="2181">
          <cell r="A2181">
            <v>4503553</v>
          </cell>
          <cell r="T2181">
            <v>5773</v>
          </cell>
        </row>
        <row r="2182">
          <cell r="A2182">
            <v>4503561</v>
          </cell>
          <cell r="T2182">
            <v>5610</v>
          </cell>
        </row>
        <row r="2183">
          <cell r="A2183">
            <v>4503868</v>
          </cell>
          <cell r="T2183">
            <v>2638</v>
          </cell>
        </row>
        <row r="2184">
          <cell r="A2184">
            <v>4503975</v>
          </cell>
          <cell r="T2184">
            <v>5148</v>
          </cell>
        </row>
        <row r="2185">
          <cell r="A2185">
            <v>4503983</v>
          </cell>
          <cell r="T2185">
            <v>19642</v>
          </cell>
        </row>
        <row r="2186">
          <cell r="A2186">
            <v>4504023</v>
          </cell>
          <cell r="T2186">
            <v>18550</v>
          </cell>
        </row>
        <row r="2187">
          <cell r="A2187">
            <v>4504056</v>
          </cell>
          <cell r="T2187">
            <v>6338</v>
          </cell>
        </row>
        <row r="2188">
          <cell r="A2188">
            <v>4504114</v>
          </cell>
          <cell r="T2188">
            <v>6710</v>
          </cell>
        </row>
        <row r="2189">
          <cell r="A2189">
            <v>4504130</v>
          </cell>
          <cell r="T2189">
            <v>23052</v>
          </cell>
        </row>
        <row r="2190">
          <cell r="A2190">
            <v>4504155</v>
          </cell>
          <cell r="T2190">
            <v>42710</v>
          </cell>
        </row>
        <row r="2191">
          <cell r="A2191">
            <v>4504163</v>
          </cell>
          <cell r="T2191">
            <v>48900</v>
          </cell>
        </row>
        <row r="2192">
          <cell r="A2192">
            <v>4504171</v>
          </cell>
          <cell r="T2192">
            <v>4011</v>
          </cell>
        </row>
        <row r="2193">
          <cell r="A2193">
            <v>4504197</v>
          </cell>
          <cell r="T2193">
            <v>20812</v>
          </cell>
        </row>
        <row r="2194">
          <cell r="A2194">
            <v>4504205</v>
          </cell>
          <cell r="T2194">
            <v>24680</v>
          </cell>
        </row>
        <row r="2195">
          <cell r="A2195">
            <v>4504221</v>
          </cell>
          <cell r="T2195">
            <v>11790</v>
          </cell>
        </row>
        <row r="2196">
          <cell r="A2196">
            <v>4504239</v>
          </cell>
          <cell r="T2196">
            <v>39400</v>
          </cell>
        </row>
        <row r="2197">
          <cell r="A2197">
            <v>4504247</v>
          </cell>
          <cell r="T2197">
            <v>53359</v>
          </cell>
        </row>
        <row r="2198">
          <cell r="A2198">
            <v>4504254</v>
          </cell>
          <cell r="T2198">
            <v>25030</v>
          </cell>
        </row>
        <row r="2199">
          <cell r="A2199">
            <v>4504270</v>
          </cell>
          <cell r="T2199">
            <v>5875</v>
          </cell>
        </row>
        <row r="2200">
          <cell r="A2200">
            <v>4504288</v>
          </cell>
          <cell r="T2200">
            <v>19035</v>
          </cell>
        </row>
        <row r="2201">
          <cell r="A2201">
            <v>4504296</v>
          </cell>
          <cell r="T2201">
            <v>9000</v>
          </cell>
        </row>
        <row r="2202">
          <cell r="A2202">
            <v>4504320</v>
          </cell>
          <cell r="T2202">
            <v>13357</v>
          </cell>
        </row>
        <row r="2203">
          <cell r="A2203">
            <v>4504353</v>
          </cell>
          <cell r="T2203">
            <v>8130</v>
          </cell>
        </row>
        <row r="2204">
          <cell r="A2204">
            <v>4504361</v>
          </cell>
          <cell r="T2204">
            <v>15112</v>
          </cell>
        </row>
        <row r="2205">
          <cell r="A2205">
            <v>4504429</v>
          </cell>
          <cell r="T2205">
            <v>8806</v>
          </cell>
        </row>
        <row r="2206">
          <cell r="A2206">
            <v>4504437</v>
          </cell>
          <cell r="T2206">
            <v>12812</v>
          </cell>
        </row>
        <row r="2207">
          <cell r="A2207">
            <v>4504494</v>
          </cell>
          <cell r="T2207">
            <v>24410</v>
          </cell>
        </row>
        <row r="2208">
          <cell r="A2208">
            <v>4504502</v>
          </cell>
          <cell r="T2208">
            <v>15910</v>
          </cell>
        </row>
        <row r="2209">
          <cell r="A2209">
            <v>4504510</v>
          </cell>
          <cell r="T2209">
            <v>9312</v>
          </cell>
        </row>
        <row r="2210">
          <cell r="A2210">
            <v>4504544</v>
          </cell>
          <cell r="T2210">
            <v>14562</v>
          </cell>
        </row>
        <row r="2211">
          <cell r="A2211">
            <v>4504569</v>
          </cell>
          <cell r="T2211">
            <v>5130</v>
          </cell>
        </row>
        <row r="2212">
          <cell r="A2212">
            <v>4504577</v>
          </cell>
          <cell r="T2212">
            <v>21396</v>
          </cell>
        </row>
        <row r="2213">
          <cell r="A2213">
            <v>4504585</v>
          </cell>
          <cell r="T2213">
            <v>34386</v>
          </cell>
        </row>
        <row r="2214">
          <cell r="A2214">
            <v>4504593</v>
          </cell>
          <cell r="T2214">
            <v>10911</v>
          </cell>
        </row>
        <row r="2215">
          <cell r="A2215">
            <v>4504601</v>
          </cell>
          <cell r="T2215">
            <v>40456</v>
          </cell>
        </row>
        <row r="2216">
          <cell r="A2216">
            <v>4504619</v>
          </cell>
          <cell r="T2216">
            <v>16232</v>
          </cell>
        </row>
        <row r="2217">
          <cell r="A2217">
            <v>4504627</v>
          </cell>
          <cell r="T2217">
            <v>8050</v>
          </cell>
        </row>
        <row r="2218">
          <cell r="A2218">
            <v>4504635</v>
          </cell>
          <cell r="T2218">
            <v>9998</v>
          </cell>
        </row>
        <row r="2219">
          <cell r="A2219">
            <v>4504668</v>
          </cell>
          <cell r="T2219">
            <v>10008</v>
          </cell>
        </row>
        <row r="2220">
          <cell r="A2220">
            <v>4504684</v>
          </cell>
          <cell r="T2220">
            <v>6824</v>
          </cell>
        </row>
        <row r="2221">
          <cell r="A2221">
            <v>4504692</v>
          </cell>
          <cell r="T2221">
            <v>11482</v>
          </cell>
        </row>
        <row r="2222">
          <cell r="A2222">
            <v>4504791</v>
          </cell>
          <cell r="T2222">
            <v>15244</v>
          </cell>
        </row>
        <row r="2223">
          <cell r="A2223">
            <v>4504809</v>
          </cell>
          <cell r="T2223">
            <v>9519</v>
          </cell>
        </row>
        <row r="2224">
          <cell r="A2224">
            <v>4504874</v>
          </cell>
          <cell r="T2224">
            <v>8801</v>
          </cell>
        </row>
        <row r="2225">
          <cell r="A2225">
            <v>4504882</v>
          </cell>
          <cell r="T2225">
            <v>8135</v>
          </cell>
        </row>
        <row r="2226">
          <cell r="A2226">
            <v>4504890</v>
          </cell>
          <cell r="T2226">
            <v>15558</v>
          </cell>
        </row>
        <row r="2227">
          <cell r="A2227">
            <v>4504916</v>
          </cell>
          <cell r="T2227">
            <v>17104</v>
          </cell>
        </row>
        <row r="2228">
          <cell r="A2228">
            <v>4504924</v>
          </cell>
          <cell r="T2228">
            <v>13416</v>
          </cell>
        </row>
        <row r="2229">
          <cell r="A2229">
            <v>4504932</v>
          </cell>
          <cell r="T2229">
            <v>52400</v>
          </cell>
        </row>
        <row r="2230">
          <cell r="A2230">
            <v>4504973</v>
          </cell>
          <cell r="T2230">
            <v>6030</v>
          </cell>
        </row>
        <row r="2231">
          <cell r="A2231">
            <v>4504981</v>
          </cell>
          <cell r="T2231">
            <v>26201</v>
          </cell>
        </row>
        <row r="2232">
          <cell r="A2232">
            <v>4504999</v>
          </cell>
          <cell r="T2232">
            <v>19100</v>
          </cell>
        </row>
        <row r="2233">
          <cell r="A2233">
            <v>4505004</v>
          </cell>
          <cell r="T2233">
            <v>9998</v>
          </cell>
        </row>
        <row r="2234">
          <cell r="A2234">
            <v>4505012</v>
          </cell>
          <cell r="T2234">
            <v>29730</v>
          </cell>
        </row>
        <row r="2235">
          <cell r="A2235">
            <v>4505020</v>
          </cell>
          <cell r="T2235">
            <v>11056</v>
          </cell>
        </row>
        <row r="2236">
          <cell r="A2236">
            <v>4505038</v>
          </cell>
          <cell r="T2236">
            <v>17682</v>
          </cell>
        </row>
        <row r="2237">
          <cell r="A2237">
            <v>4505046</v>
          </cell>
          <cell r="T2237">
            <v>24280</v>
          </cell>
        </row>
        <row r="2238">
          <cell r="A2238">
            <v>4505053</v>
          </cell>
          <cell r="T2238">
            <v>19367</v>
          </cell>
        </row>
        <row r="2239">
          <cell r="A2239">
            <v>4505061</v>
          </cell>
          <cell r="T2239">
            <v>40505</v>
          </cell>
        </row>
        <row r="2240">
          <cell r="A2240">
            <v>4505087</v>
          </cell>
          <cell r="T2240">
            <v>24792</v>
          </cell>
        </row>
        <row r="2241">
          <cell r="A2241">
            <v>4505095</v>
          </cell>
          <cell r="T2241">
            <v>25238</v>
          </cell>
        </row>
        <row r="2242">
          <cell r="A2242">
            <v>4505103</v>
          </cell>
          <cell r="T2242">
            <v>16708</v>
          </cell>
        </row>
        <row r="2243">
          <cell r="A2243">
            <v>4505111</v>
          </cell>
          <cell r="T2243">
            <v>47033</v>
          </cell>
        </row>
        <row r="2244">
          <cell r="A2244">
            <v>4505129</v>
          </cell>
          <cell r="T2244">
            <v>4731</v>
          </cell>
        </row>
        <row r="2245">
          <cell r="A2245">
            <v>4505137</v>
          </cell>
          <cell r="T2245">
            <v>5095</v>
          </cell>
        </row>
        <row r="2246">
          <cell r="A2246">
            <v>4505152</v>
          </cell>
          <cell r="T2246">
            <v>20120</v>
          </cell>
        </row>
        <row r="2247">
          <cell r="A2247">
            <v>4505178</v>
          </cell>
          <cell r="T2247">
            <v>13828</v>
          </cell>
        </row>
        <row r="2248">
          <cell r="A2248">
            <v>4505186</v>
          </cell>
          <cell r="T2248">
            <v>17512</v>
          </cell>
        </row>
        <row r="2249">
          <cell r="A2249">
            <v>4505202</v>
          </cell>
          <cell r="T2249">
            <v>7495</v>
          </cell>
        </row>
        <row r="2250">
          <cell r="A2250">
            <v>4505210</v>
          </cell>
          <cell r="T2250">
            <v>3902</v>
          </cell>
        </row>
        <row r="2251">
          <cell r="A2251">
            <v>4505236</v>
          </cell>
          <cell r="T2251">
            <v>31550</v>
          </cell>
        </row>
        <row r="2252">
          <cell r="A2252">
            <v>4505269</v>
          </cell>
          <cell r="T2252">
            <v>26485</v>
          </cell>
        </row>
        <row r="2253">
          <cell r="A2253">
            <v>4505285</v>
          </cell>
          <cell r="T2253">
            <v>9285</v>
          </cell>
        </row>
        <row r="2254">
          <cell r="A2254">
            <v>4505293</v>
          </cell>
          <cell r="T2254">
            <v>8115</v>
          </cell>
        </row>
        <row r="2255">
          <cell r="A2255">
            <v>4505319</v>
          </cell>
          <cell r="T2255">
            <v>4695</v>
          </cell>
        </row>
        <row r="2256">
          <cell r="A2256">
            <v>4505327</v>
          </cell>
          <cell r="T2256">
            <v>14548</v>
          </cell>
        </row>
        <row r="2257">
          <cell r="A2257">
            <v>4505335</v>
          </cell>
          <cell r="T2257">
            <v>18238</v>
          </cell>
        </row>
        <row r="2258">
          <cell r="A2258">
            <v>4505343</v>
          </cell>
          <cell r="T2258">
            <v>15314</v>
          </cell>
        </row>
        <row r="2259">
          <cell r="A2259">
            <v>4505350</v>
          </cell>
          <cell r="T2259">
            <v>14204</v>
          </cell>
        </row>
        <row r="2260">
          <cell r="A2260">
            <v>4505483</v>
          </cell>
          <cell r="T2260">
            <v>11169</v>
          </cell>
        </row>
        <row r="2261">
          <cell r="A2261">
            <v>4505491</v>
          </cell>
          <cell r="T2261">
            <v>27249</v>
          </cell>
        </row>
        <row r="2262">
          <cell r="A2262">
            <v>4505509</v>
          </cell>
          <cell r="T2262">
            <v>41290</v>
          </cell>
        </row>
        <row r="2263">
          <cell r="A2263">
            <v>4505517</v>
          </cell>
          <cell r="T2263">
            <v>19723</v>
          </cell>
        </row>
        <row r="2264">
          <cell r="A2264">
            <v>4505525</v>
          </cell>
          <cell r="T2264">
            <v>22686</v>
          </cell>
        </row>
        <row r="2265">
          <cell r="A2265">
            <v>4505749</v>
          </cell>
          <cell r="T2265">
            <v>8930</v>
          </cell>
        </row>
        <row r="2266">
          <cell r="A2266">
            <v>4506291</v>
          </cell>
          <cell r="T2266">
            <v>2700</v>
          </cell>
        </row>
        <row r="2267">
          <cell r="A2267">
            <v>4506309</v>
          </cell>
          <cell r="T2267">
            <v>4020</v>
          </cell>
        </row>
        <row r="2268">
          <cell r="A2268">
            <v>4507299</v>
          </cell>
          <cell r="T2268">
            <v>4805</v>
          </cell>
        </row>
        <row r="2269">
          <cell r="A2269">
            <v>4507315</v>
          </cell>
          <cell r="T2269">
            <v>42595</v>
          </cell>
        </row>
        <row r="2270">
          <cell r="A2270">
            <v>4507323</v>
          </cell>
          <cell r="T2270">
            <v>5505</v>
          </cell>
        </row>
        <row r="2271">
          <cell r="A2271">
            <v>4507331</v>
          </cell>
          <cell r="T2271">
            <v>25894</v>
          </cell>
        </row>
        <row r="2272">
          <cell r="A2272">
            <v>4507372</v>
          </cell>
          <cell r="T2272">
            <v>6555</v>
          </cell>
        </row>
        <row r="2273">
          <cell r="A2273">
            <v>4508040</v>
          </cell>
          <cell r="T2273">
            <v>4710</v>
          </cell>
        </row>
        <row r="2274">
          <cell r="A2274">
            <v>109680599</v>
          </cell>
          <cell r="T2274">
            <v>0</v>
          </cell>
        </row>
        <row r="2275">
          <cell r="A2275">
            <v>109680699</v>
          </cell>
          <cell r="T2275">
            <v>0</v>
          </cell>
        </row>
        <row r="2276">
          <cell r="A2276">
            <v>271900798900</v>
          </cell>
          <cell r="T2276">
            <v>0</v>
          </cell>
        </row>
        <row r="2277">
          <cell r="A2277">
            <v>1510120209800</v>
          </cell>
          <cell r="T2277">
            <v>0</v>
          </cell>
        </row>
        <row r="2278">
          <cell r="A2278">
            <v>1514012089800</v>
          </cell>
          <cell r="T2278">
            <v>0</v>
          </cell>
        </row>
        <row r="2279">
          <cell r="A2279">
            <v>1515408989800</v>
          </cell>
          <cell r="T2279">
            <v>0</v>
          </cell>
        </row>
        <row r="2280">
          <cell r="A2280">
            <v>1515412989800</v>
          </cell>
          <cell r="T2280">
            <v>0</v>
          </cell>
        </row>
        <row r="2281">
          <cell r="A2281">
            <v>1515416989800</v>
          </cell>
          <cell r="T2281">
            <v>0</v>
          </cell>
        </row>
        <row r="2282">
          <cell r="A2282">
            <v>1515420989800</v>
          </cell>
          <cell r="T2282">
            <v>0</v>
          </cell>
        </row>
        <row r="2283">
          <cell r="A2283">
            <v>1515424989800</v>
          </cell>
          <cell r="T2283">
            <v>0</v>
          </cell>
        </row>
        <row r="2284">
          <cell r="A2284">
            <v>1515432989800</v>
          </cell>
          <cell r="T2284">
            <v>0</v>
          </cell>
        </row>
        <row r="2285">
          <cell r="A2285">
            <v>1516504049800</v>
          </cell>
          <cell r="T2285">
            <v>0</v>
          </cell>
        </row>
        <row r="2286">
          <cell r="A2286">
            <v>1516506069800</v>
          </cell>
          <cell r="T2286">
            <v>0</v>
          </cell>
        </row>
        <row r="2287">
          <cell r="A2287">
            <v>1516508069800</v>
          </cell>
          <cell r="T2287">
            <v>0</v>
          </cell>
        </row>
        <row r="2288">
          <cell r="A2288">
            <v>1516510109800</v>
          </cell>
          <cell r="T2288">
            <v>0</v>
          </cell>
        </row>
        <row r="2289">
          <cell r="A2289">
            <v>1516512109800</v>
          </cell>
          <cell r="T2289">
            <v>0</v>
          </cell>
        </row>
        <row r="2290">
          <cell r="A2290">
            <v>1517236369800</v>
          </cell>
          <cell r="T2290">
            <v>0</v>
          </cell>
        </row>
        <row r="2291">
          <cell r="A2291">
            <v>1517238389800</v>
          </cell>
          <cell r="T2291">
            <v>0</v>
          </cell>
        </row>
        <row r="2292">
          <cell r="A2292">
            <v>1524204049800</v>
          </cell>
          <cell r="T2292">
            <v>0</v>
          </cell>
        </row>
        <row r="2293">
          <cell r="A2293">
            <v>1524206069800</v>
          </cell>
          <cell r="T2293">
            <v>0</v>
          </cell>
        </row>
        <row r="2294">
          <cell r="A2294">
            <v>1524208089800</v>
          </cell>
          <cell r="T2294">
            <v>0</v>
          </cell>
        </row>
        <row r="2295">
          <cell r="A2295">
            <v>1524210109800</v>
          </cell>
          <cell r="T2295">
            <v>0</v>
          </cell>
        </row>
        <row r="2296">
          <cell r="A2296">
            <v>1524212129800</v>
          </cell>
          <cell r="T2296">
            <v>0</v>
          </cell>
        </row>
        <row r="2297">
          <cell r="A2297">
            <v>1524216169800</v>
          </cell>
          <cell r="T2297">
            <v>0</v>
          </cell>
        </row>
        <row r="2298">
          <cell r="A2298">
            <v>1525404049800</v>
          </cell>
          <cell r="T2298">
            <v>0</v>
          </cell>
        </row>
        <row r="2299">
          <cell r="A2299">
            <v>1525410109800</v>
          </cell>
          <cell r="T2299">
            <v>0</v>
          </cell>
        </row>
        <row r="2300">
          <cell r="A2300">
            <v>1525424249800</v>
          </cell>
          <cell r="T2300">
            <v>0</v>
          </cell>
        </row>
        <row r="2301">
          <cell r="A2301">
            <v>1527204049800</v>
          </cell>
          <cell r="T2301">
            <v>0</v>
          </cell>
        </row>
        <row r="2302">
          <cell r="A2302">
            <v>1527206069800</v>
          </cell>
          <cell r="T2302">
            <v>0</v>
          </cell>
        </row>
        <row r="2303">
          <cell r="A2303">
            <v>1527208089800</v>
          </cell>
          <cell r="T2303">
            <v>0</v>
          </cell>
        </row>
        <row r="2304">
          <cell r="A2304">
            <v>1527212129800</v>
          </cell>
          <cell r="T2304">
            <v>0</v>
          </cell>
        </row>
        <row r="2305">
          <cell r="A2305">
            <v>1527216169800</v>
          </cell>
          <cell r="T2305">
            <v>0</v>
          </cell>
        </row>
        <row r="2306">
          <cell r="A2306">
            <v>1529010109800</v>
          </cell>
          <cell r="T2306">
            <v>0</v>
          </cell>
        </row>
        <row r="2307">
          <cell r="A2307">
            <v>1529510109800</v>
          </cell>
          <cell r="T2307">
            <v>0</v>
          </cell>
        </row>
        <row r="2308">
          <cell r="A2308">
            <v>1594708989800</v>
          </cell>
          <cell r="T2308">
            <v>0</v>
          </cell>
        </row>
        <row r="2309">
          <cell r="A2309">
            <v>1594712989800</v>
          </cell>
          <cell r="T2309">
            <v>0</v>
          </cell>
        </row>
        <row r="2310">
          <cell r="A2310">
            <v>1594716989800</v>
          </cell>
          <cell r="T2310">
            <v>0</v>
          </cell>
        </row>
        <row r="2311">
          <cell r="A2311">
            <v>1610520209800</v>
          </cell>
          <cell r="T2311">
            <v>63</v>
          </cell>
        </row>
        <row r="2312">
          <cell r="A2312">
            <v>1611824249800</v>
          </cell>
          <cell r="T2312">
            <v>0</v>
          </cell>
        </row>
        <row r="2313">
          <cell r="A2313">
            <v>1616520209800</v>
          </cell>
          <cell r="T2313">
            <v>442</v>
          </cell>
        </row>
        <row r="2314">
          <cell r="A2314">
            <v>1616524249800</v>
          </cell>
          <cell r="T2314">
            <v>1964</v>
          </cell>
        </row>
        <row r="2315">
          <cell r="A2315">
            <v>1616532249800</v>
          </cell>
          <cell r="T2315">
            <v>520</v>
          </cell>
        </row>
        <row r="2316">
          <cell r="A2316">
            <v>1616532329800</v>
          </cell>
          <cell r="T2316">
            <v>5265</v>
          </cell>
        </row>
        <row r="2317">
          <cell r="A2317">
            <v>1617232329800</v>
          </cell>
          <cell r="T2317">
            <v>40</v>
          </cell>
        </row>
        <row r="2318">
          <cell r="A2318">
            <v>1623524249800</v>
          </cell>
          <cell r="T2318">
            <v>4170</v>
          </cell>
        </row>
        <row r="2319">
          <cell r="A2319">
            <v>1623532329800</v>
          </cell>
          <cell r="T2319">
            <v>4686</v>
          </cell>
        </row>
        <row r="2320">
          <cell r="A2320">
            <v>1625424249800</v>
          </cell>
          <cell r="T2320">
            <v>3305</v>
          </cell>
        </row>
        <row r="2321">
          <cell r="A2321">
            <v>1625432329800</v>
          </cell>
          <cell r="T2321">
            <v>9555</v>
          </cell>
        </row>
        <row r="2322">
          <cell r="A2322">
            <v>1629024249800</v>
          </cell>
          <cell r="T2322">
            <v>593</v>
          </cell>
        </row>
        <row r="2323">
          <cell r="A2323">
            <v>1629032329800</v>
          </cell>
          <cell r="T2323">
            <v>975</v>
          </cell>
        </row>
        <row r="2324">
          <cell r="A2324">
            <v>1629524249800</v>
          </cell>
          <cell r="T2324">
            <v>1613</v>
          </cell>
        </row>
        <row r="2325">
          <cell r="A2325">
            <v>1629532329800</v>
          </cell>
          <cell r="T2325">
            <v>10237</v>
          </cell>
        </row>
        <row r="2326">
          <cell r="A2326">
            <v>1646032243200</v>
          </cell>
          <cell r="T2326">
            <v>0</v>
          </cell>
        </row>
        <row r="2327">
          <cell r="A2327">
            <v>1646032322000</v>
          </cell>
          <cell r="T2327">
            <v>0</v>
          </cell>
        </row>
        <row r="2328">
          <cell r="A2328">
            <v>1837902989800</v>
          </cell>
          <cell r="T2328">
            <v>8690</v>
          </cell>
        </row>
        <row r="2329">
          <cell r="A2329">
            <v>1837904989800</v>
          </cell>
          <cell r="T2329">
            <v>14343</v>
          </cell>
        </row>
        <row r="2330">
          <cell r="A2330">
            <v>1868106049800</v>
          </cell>
          <cell r="T2330">
            <v>601</v>
          </cell>
        </row>
        <row r="2331">
          <cell r="A2331">
            <v>2306704989800</v>
          </cell>
          <cell r="T2331">
            <v>0</v>
          </cell>
        </row>
        <row r="2332">
          <cell r="A2332">
            <v>2306704989802</v>
          </cell>
          <cell r="T2332">
            <v>15</v>
          </cell>
        </row>
        <row r="2333">
          <cell r="A2333">
            <v>2306706989802</v>
          </cell>
          <cell r="T2333">
            <v>132</v>
          </cell>
        </row>
        <row r="2334">
          <cell r="A2334">
            <v>2306708989802</v>
          </cell>
          <cell r="T2334">
            <v>1668</v>
          </cell>
        </row>
        <row r="2335">
          <cell r="A2335">
            <v>2306712989802</v>
          </cell>
          <cell r="T2335">
            <v>1035</v>
          </cell>
        </row>
        <row r="2336">
          <cell r="A2336">
            <v>2306716989802</v>
          </cell>
          <cell r="T2336">
            <v>200</v>
          </cell>
        </row>
        <row r="2337">
          <cell r="A2337">
            <v>2510102029800</v>
          </cell>
          <cell r="T2337">
            <v>0</v>
          </cell>
        </row>
        <row r="2338">
          <cell r="A2338">
            <v>2510102049800</v>
          </cell>
          <cell r="T2338">
            <v>100</v>
          </cell>
        </row>
        <row r="2339">
          <cell r="A2339">
            <v>2510104049800</v>
          </cell>
          <cell r="T2339">
            <v>150</v>
          </cell>
        </row>
        <row r="2340">
          <cell r="A2340">
            <v>2510104069800</v>
          </cell>
          <cell r="T2340">
            <v>39</v>
          </cell>
        </row>
        <row r="2341">
          <cell r="A2341">
            <v>2510104089800</v>
          </cell>
          <cell r="T2341">
            <v>227</v>
          </cell>
        </row>
        <row r="2342">
          <cell r="A2342">
            <v>2510106049800</v>
          </cell>
          <cell r="T2342">
            <v>17</v>
          </cell>
        </row>
        <row r="2343">
          <cell r="A2343">
            <v>2510106069800</v>
          </cell>
          <cell r="T2343">
            <v>1185</v>
          </cell>
        </row>
        <row r="2344">
          <cell r="A2344">
            <v>2510106089800</v>
          </cell>
          <cell r="T2344">
            <v>7225</v>
          </cell>
        </row>
        <row r="2345">
          <cell r="A2345">
            <v>2510108049800</v>
          </cell>
          <cell r="T2345">
            <v>125</v>
          </cell>
        </row>
        <row r="2346">
          <cell r="A2346">
            <v>2510108069800</v>
          </cell>
          <cell r="T2346">
            <v>1100</v>
          </cell>
        </row>
        <row r="2347">
          <cell r="A2347">
            <v>2510108089800</v>
          </cell>
          <cell r="T2347">
            <v>82330</v>
          </cell>
        </row>
        <row r="2348">
          <cell r="A2348">
            <v>2510108129800</v>
          </cell>
          <cell r="T2348">
            <v>8418</v>
          </cell>
        </row>
        <row r="2349">
          <cell r="A2349">
            <v>2510108169800</v>
          </cell>
          <cell r="T2349">
            <v>205</v>
          </cell>
        </row>
        <row r="2350">
          <cell r="A2350">
            <v>2510110089800</v>
          </cell>
          <cell r="T2350">
            <v>25</v>
          </cell>
        </row>
        <row r="2351">
          <cell r="A2351">
            <v>2510110129800</v>
          </cell>
          <cell r="T2351">
            <v>224</v>
          </cell>
        </row>
        <row r="2352">
          <cell r="A2352">
            <v>2510112089800</v>
          </cell>
          <cell r="T2352">
            <v>3222</v>
          </cell>
        </row>
        <row r="2353">
          <cell r="A2353">
            <v>2510112129800</v>
          </cell>
          <cell r="T2353">
            <v>53728</v>
          </cell>
        </row>
        <row r="2354">
          <cell r="A2354">
            <v>2510112169800</v>
          </cell>
          <cell r="T2354">
            <v>2753</v>
          </cell>
        </row>
        <row r="2355">
          <cell r="A2355">
            <v>2510116089800</v>
          </cell>
          <cell r="T2355">
            <v>20</v>
          </cell>
        </row>
        <row r="2356">
          <cell r="A2356">
            <v>2510116129800</v>
          </cell>
          <cell r="T2356">
            <v>2646</v>
          </cell>
        </row>
        <row r="2357">
          <cell r="A2357">
            <v>2510116169800</v>
          </cell>
          <cell r="T2357">
            <v>18815</v>
          </cell>
        </row>
        <row r="2358">
          <cell r="A2358">
            <v>2510116209800</v>
          </cell>
          <cell r="T2358">
            <v>387</v>
          </cell>
        </row>
        <row r="2359">
          <cell r="A2359">
            <v>2510116249800</v>
          </cell>
          <cell r="T2359">
            <v>96</v>
          </cell>
        </row>
        <row r="2360">
          <cell r="A2360">
            <v>2510120129800</v>
          </cell>
          <cell r="T2360">
            <v>16</v>
          </cell>
        </row>
        <row r="2361">
          <cell r="A2361">
            <v>2510120169800</v>
          </cell>
          <cell r="T2361">
            <v>70</v>
          </cell>
        </row>
        <row r="2362">
          <cell r="A2362">
            <v>2510120209800</v>
          </cell>
          <cell r="T2362">
            <v>5740</v>
          </cell>
        </row>
        <row r="2363">
          <cell r="A2363">
            <v>2510120249800</v>
          </cell>
          <cell r="T2363">
            <v>77</v>
          </cell>
        </row>
        <row r="2364">
          <cell r="A2364">
            <v>2510124169800</v>
          </cell>
          <cell r="T2364">
            <v>93</v>
          </cell>
        </row>
        <row r="2365">
          <cell r="A2365">
            <v>2510124209800</v>
          </cell>
          <cell r="T2365">
            <v>220</v>
          </cell>
        </row>
        <row r="2366">
          <cell r="A2366">
            <v>2510124249800</v>
          </cell>
          <cell r="T2366">
            <v>3978</v>
          </cell>
        </row>
        <row r="2367">
          <cell r="A2367">
            <v>2510124329800</v>
          </cell>
          <cell r="T2367">
            <v>5</v>
          </cell>
        </row>
        <row r="2368">
          <cell r="A2368">
            <v>2510132209800</v>
          </cell>
          <cell r="T2368">
            <v>0</v>
          </cell>
        </row>
        <row r="2369">
          <cell r="A2369">
            <v>2510132249800</v>
          </cell>
          <cell r="T2369">
            <v>36</v>
          </cell>
        </row>
        <row r="2370">
          <cell r="A2370">
            <v>2510132329800</v>
          </cell>
          <cell r="T2370">
            <v>3155</v>
          </cell>
        </row>
        <row r="2371">
          <cell r="A2371">
            <v>2510136329800</v>
          </cell>
          <cell r="T2371">
            <v>36</v>
          </cell>
        </row>
        <row r="2372">
          <cell r="A2372">
            <v>2510136369800</v>
          </cell>
          <cell r="T2372">
            <v>201</v>
          </cell>
        </row>
        <row r="2373">
          <cell r="A2373">
            <v>2510138389800</v>
          </cell>
          <cell r="T2373">
            <v>139</v>
          </cell>
        </row>
        <row r="2374">
          <cell r="A2374">
            <v>2510142429800</v>
          </cell>
          <cell r="T2374">
            <v>20</v>
          </cell>
        </row>
        <row r="2375">
          <cell r="A2375">
            <v>2510502029800</v>
          </cell>
          <cell r="T2375">
            <v>0</v>
          </cell>
        </row>
        <row r="2376">
          <cell r="A2376">
            <v>2510502049800</v>
          </cell>
          <cell r="T2376">
            <v>2002</v>
          </cell>
        </row>
        <row r="2377">
          <cell r="A2377">
            <v>2510504049800</v>
          </cell>
          <cell r="T2377">
            <v>700</v>
          </cell>
        </row>
        <row r="2378">
          <cell r="A2378">
            <v>2510504069800</v>
          </cell>
          <cell r="T2378">
            <v>1062</v>
          </cell>
        </row>
        <row r="2379">
          <cell r="A2379">
            <v>2510506049800</v>
          </cell>
          <cell r="T2379">
            <v>103</v>
          </cell>
        </row>
        <row r="2380">
          <cell r="A2380">
            <v>2510506069800</v>
          </cell>
          <cell r="T2380">
            <v>750</v>
          </cell>
        </row>
        <row r="2381">
          <cell r="A2381">
            <v>2510506089800</v>
          </cell>
          <cell r="T2381">
            <v>1800</v>
          </cell>
        </row>
        <row r="2382">
          <cell r="A2382">
            <v>2510508029800</v>
          </cell>
          <cell r="T2382">
            <v>2</v>
          </cell>
        </row>
        <row r="2383">
          <cell r="A2383">
            <v>2510508049800</v>
          </cell>
          <cell r="T2383">
            <v>528</v>
          </cell>
        </row>
        <row r="2384">
          <cell r="A2384">
            <v>2510508069800</v>
          </cell>
          <cell r="T2384">
            <v>701</v>
          </cell>
        </row>
        <row r="2385">
          <cell r="A2385">
            <v>2510508089800</v>
          </cell>
          <cell r="T2385">
            <v>42206</v>
          </cell>
        </row>
        <row r="2386">
          <cell r="A2386">
            <v>2510508129800</v>
          </cell>
          <cell r="T2386">
            <v>8251</v>
          </cell>
        </row>
        <row r="2387">
          <cell r="A2387">
            <v>2510508169800</v>
          </cell>
          <cell r="T2387">
            <v>80</v>
          </cell>
        </row>
        <row r="2388">
          <cell r="A2388">
            <v>2510510089800</v>
          </cell>
          <cell r="T2388">
            <v>0</v>
          </cell>
        </row>
        <row r="2389">
          <cell r="A2389">
            <v>2510510129800</v>
          </cell>
          <cell r="T2389">
            <v>50</v>
          </cell>
        </row>
        <row r="2390">
          <cell r="A2390">
            <v>2510512089800</v>
          </cell>
          <cell r="T2390">
            <v>1737</v>
          </cell>
        </row>
        <row r="2391">
          <cell r="A2391">
            <v>2510512129800</v>
          </cell>
          <cell r="T2391">
            <v>44826</v>
          </cell>
        </row>
        <row r="2392">
          <cell r="A2392">
            <v>2510512169800</v>
          </cell>
          <cell r="T2392">
            <v>2110</v>
          </cell>
        </row>
        <row r="2393">
          <cell r="A2393">
            <v>2510516089800</v>
          </cell>
          <cell r="T2393">
            <v>65</v>
          </cell>
        </row>
        <row r="2394">
          <cell r="A2394">
            <v>2510516129800</v>
          </cell>
          <cell r="T2394">
            <v>2597</v>
          </cell>
        </row>
        <row r="2395">
          <cell r="A2395">
            <v>2510516169800</v>
          </cell>
          <cell r="T2395">
            <v>10674</v>
          </cell>
        </row>
        <row r="2396">
          <cell r="A2396">
            <v>2510516209800</v>
          </cell>
          <cell r="T2396">
            <v>34</v>
          </cell>
        </row>
        <row r="2397">
          <cell r="A2397">
            <v>2510520129800</v>
          </cell>
          <cell r="T2397">
            <v>32</v>
          </cell>
        </row>
        <row r="2398">
          <cell r="A2398">
            <v>2510520169800</v>
          </cell>
          <cell r="T2398">
            <v>74</v>
          </cell>
        </row>
        <row r="2399">
          <cell r="A2399">
            <v>2510520209800</v>
          </cell>
          <cell r="T2399">
            <v>1819</v>
          </cell>
        </row>
        <row r="2400">
          <cell r="A2400">
            <v>2510520249800</v>
          </cell>
          <cell r="T2400">
            <v>80</v>
          </cell>
        </row>
        <row r="2401">
          <cell r="A2401">
            <v>2510524209800</v>
          </cell>
          <cell r="T2401">
            <v>0</v>
          </cell>
        </row>
        <row r="2402">
          <cell r="A2402">
            <v>2510524249800</v>
          </cell>
          <cell r="T2402">
            <v>2625</v>
          </cell>
        </row>
        <row r="2403">
          <cell r="A2403">
            <v>2510524329800</v>
          </cell>
          <cell r="T2403">
            <v>9</v>
          </cell>
        </row>
        <row r="2404">
          <cell r="A2404">
            <v>2510532249800</v>
          </cell>
          <cell r="T2404">
            <v>34</v>
          </cell>
        </row>
        <row r="2405">
          <cell r="A2405">
            <v>2510532329800</v>
          </cell>
          <cell r="T2405">
            <v>3078</v>
          </cell>
        </row>
        <row r="2406">
          <cell r="A2406">
            <v>2510536369800</v>
          </cell>
          <cell r="T2406">
            <v>258</v>
          </cell>
        </row>
        <row r="2407">
          <cell r="A2407">
            <v>2510538389800</v>
          </cell>
          <cell r="T2407">
            <v>102</v>
          </cell>
        </row>
        <row r="2408">
          <cell r="A2408">
            <v>2511404049800</v>
          </cell>
          <cell r="T2408">
            <v>0</v>
          </cell>
        </row>
        <row r="2409">
          <cell r="A2409">
            <v>2511406069800</v>
          </cell>
          <cell r="T2409">
            <v>0</v>
          </cell>
        </row>
        <row r="2410">
          <cell r="A2410">
            <v>2511408089800</v>
          </cell>
          <cell r="T2410">
            <v>2115</v>
          </cell>
        </row>
        <row r="2411">
          <cell r="A2411">
            <v>2511408129800</v>
          </cell>
          <cell r="T2411">
            <v>101</v>
          </cell>
        </row>
        <row r="2412">
          <cell r="A2412">
            <v>2511412129800</v>
          </cell>
          <cell r="T2412">
            <v>3715</v>
          </cell>
        </row>
        <row r="2413">
          <cell r="A2413">
            <v>2511416169800</v>
          </cell>
          <cell r="T2413">
            <v>912</v>
          </cell>
        </row>
        <row r="2414">
          <cell r="A2414">
            <v>2511420209800</v>
          </cell>
          <cell r="T2414">
            <v>135</v>
          </cell>
        </row>
        <row r="2415">
          <cell r="A2415">
            <v>2511424249800</v>
          </cell>
          <cell r="T2415">
            <v>92</v>
          </cell>
        </row>
        <row r="2416">
          <cell r="A2416">
            <v>2511432329800</v>
          </cell>
          <cell r="T2416">
            <v>114</v>
          </cell>
        </row>
        <row r="2417">
          <cell r="A2417">
            <v>2511504049800</v>
          </cell>
          <cell r="T2417">
            <v>50</v>
          </cell>
        </row>
        <row r="2418">
          <cell r="A2418">
            <v>2511506069800</v>
          </cell>
          <cell r="T2418">
            <v>97</v>
          </cell>
        </row>
        <row r="2419">
          <cell r="A2419">
            <v>2511508069800</v>
          </cell>
          <cell r="T2419">
            <v>25</v>
          </cell>
        </row>
        <row r="2420">
          <cell r="A2420">
            <v>2511508089800</v>
          </cell>
          <cell r="T2420">
            <v>6885</v>
          </cell>
        </row>
        <row r="2421">
          <cell r="A2421">
            <v>2511508129800</v>
          </cell>
          <cell r="T2421">
            <v>0</v>
          </cell>
        </row>
        <row r="2422">
          <cell r="A2422">
            <v>2511512129800</v>
          </cell>
          <cell r="T2422">
            <v>5997</v>
          </cell>
        </row>
        <row r="2423">
          <cell r="A2423">
            <v>2511516169800</v>
          </cell>
          <cell r="T2423">
            <v>800</v>
          </cell>
        </row>
        <row r="2424">
          <cell r="A2424">
            <v>2511520209800</v>
          </cell>
          <cell r="T2424">
            <v>96</v>
          </cell>
        </row>
        <row r="2425">
          <cell r="A2425">
            <v>2511524249800</v>
          </cell>
          <cell r="T2425">
            <v>67</v>
          </cell>
        </row>
        <row r="2426">
          <cell r="A2426">
            <v>2511532329800</v>
          </cell>
          <cell r="T2426">
            <v>98</v>
          </cell>
        </row>
        <row r="2427">
          <cell r="A2427">
            <v>2514004029800</v>
          </cell>
          <cell r="T2427">
            <v>5536</v>
          </cell>
        </row>
        <row r="2428">
          <cell r="A2428">
            <v>2514006049800</v>
          </cell>
          <cell r="T2428">
            <v>1850</v>
          </cell>
        </row>
        <row r="2429">
          <cell r="A2429">
            <v>2514008049800</v>
          </cell>
          <cell r="T2429">
            <v>50</v>
          </cell>
        </row>
        <row r="2430">
          <cell r="A2430">
            <v>2514008069800</v>
          </cell>
          <cell r="T2430">
            <v>2925</v>
          </cell>
        </row>
        <row r="2431">
          <cell r="A2431">
            <v>2514010089800</v>
          </cell>
          <cell r="T2431">
            <v>375</v>
          </cell>
        </row>
        <row r="2432">
          <cell r="A2432">
            <v>2514012069800</v>
          </cell>
          <cell r="T2432">
            <v>48</v>
          </cell>
        </row>
        <row r="2433">
          <cell r="A2433">
            <v>2514012089800</v>
          </cell>
          <cell r="T2433">
            <v>1032</v>
          </cell>
        </row>
        <row r="2434">
          <cell r="A2434">
            <v>2514012109800</v>
          </cell>
          <cell r="T2434">
            <v>1275</v>
          </cell>
        </row>
        <row r="2435">
          <cell r="A2435">
            <v>2514016089800</v>
          </cell>
          <cell r="T2435">
            <v>60</v>
          </cell>
        </row>
        <row r="2436">
          <cell r="A2436">
            <v>2514016109800</v>
          </cell>
          <cell r="T2436">
            <v>10</v>
          </cell>
        </row>
        <row r="2437">
          <cell r="A2437">
            <v>2514016129800</v>
          </cell>
          <cell r="T2437">
            <v>333</v>
          </cell>
        </row>
        <row r="2438">
          <cell r="A2438">
            <v>2514020129800</v>
          </cell>
          <cell r="T2438">
            <v>0</v>
          </cell>
        </row>
        <row r="2439">
          <cell r="A2439">
            <v>2514020169800</v>
          </cell>
          <cell r="T2439">
            <v>70</v>
          </cell>
        </row>
        <row r="2440">
          <cell r="A2440">
            <v>2514024209800</v>
          </cell>
          <cell r="T2440">
            <v>61</v>
          </cell>
        </row>
        <row r="2441">
          <cell r="A2441">
            <v>2514032249800</v>
          </cell>
          <cell r="T2441">
            <v>2</v>
          </cell>
        </row>
        <row r="2442">
          <cell r="A2442">
            <v>2515402989800</v>
          </cell>
          <cell r="T2442">
            <v>250</v>
          </cell>
        </row>
        <row r="2443">
          <cell r="A2443">
            <v>2515404989800</v>
          </cell>
          <cell r="T2443">
            <v>1217</v>
          </cell>
        </row>
        <row r="2444">
          <cell r="A2444">
            <v>2515406989800</v>
          </cell>
          <cell r="T2444">
            <v>1200</v>
          </cell>
        </row>
        <row r="2445">
          <cell r="A2445">
            <v>2515408989800</v>
          </cell>
          <cell r="T2445">
            <v>186438</v>
          </cell>
        </row>
        <row r="2446">
          <cell r="A2446">
            <v>2515410989800</v>
          </cell>
          <cell r="T2446">
            <v>850</v>
          </cell>
        </row>
        <row r="2447">
          <cell r="A2447">
            <v>2515412989800</v>
          </cell>
          <cell r="T2447">
            <v>34524</v>
          </cell>
        </row>
        <row r="2448">
          <cell r="A2448">
            <v>2515416989800</v>
          </cell>
          <cell r="T2448">
            <v>8855</v>
          </cell>
        </row>
        <row r="2449">
          <cell r="A2449">
            <v>2515420989800</v>
          </cell>
          <cell r="T2449">
            <v>2051</v>
          </cell>
        </row>
        <row r="2450">
          <cell r="A2450">
            <v>2515424989800</v>
          </cell>
          <cell r="T2450">
            <v>2273</v>
          </cell>
        </row>
        <row r="2451">
          <cell r="A2451">
            <v>2515432989800</v>
          </cell>
          <cell r="T2451">
            <v>3053</v>
          </cell>
        </row>
        <row r="2452">
          <cell r="A2452">
            <v>2515436989800</v>
          </cell>
          <cell r="T2452">
            <v>208</v>
          </cell>
        </row>
        <row r="2453">
          <cell r="A2453">
            <v>2515438989800</v>
          </cell>
          <cell r="T2453">
            <v>112</v>
          </cell>
        </row>
        <row r="2454">
          <cell r="A2454">
            <v>2515441989800</v>
          </cell>
          <cell r="T2454">
            <v>0</v>
          </cell>
        </row>
        <row r="2455">
          <cell r="A2455">
            <v>2515442989800</v>
          </cell>
          <cell r="T2455">
            <v>37</v>
          </cell>
        </row>
        <row r="2456">
          <cell r="A2456">
            <v>2515447989800</v>
          </cell>
          <cell r="T2456">
            <v>9</v>
          </cell>
        </row>
        <row r="2457">
          <cell r="A2457">
            <v>2516501019800</v>
          </cell>
          <cell r="T2457">
            <v>0</v>
          </cell>
        </row>
        <row r="2458">
          <cell r="A2458">
            <v>2516502029800</v>
          </cell>
          <cell r="T2458">
            <v>7000</v>
          </cell>
        </row>
        <row r="2459">
          <cell r="A2459">
            <v>2516503029800</v>
          </cell>
          <cell r="T2459">
            <v>0</v>
          </cell>
        </row>
        <row r="2460">
          <cell r="A2460">
            <v>2516503039800</v>
          </cell>
          <cell r="T2460">
            <v>34</v>
          </cell>
        </row>
        <row r="2461">
          <cell r="A2461">
            <v>2516504029800</v>
          </cell>
          <cell r="T2461">
            <v>1700</v>
          </cell>
        </row>
        <row r="2462">
          <cell r="A2462">
            <v>2516504049800</v>
          </cell>
          <cell r="T2462">
            <v>121046</v>
          </cell>
        </row>
        <row r="2463">
          <cell r="A2463">
            <v>2516505059800</v>
          </cell>
          <cell r="T2463">
            <v>1550</v>
          </cell>
        </row>
        <row r="2464">
          <cell r="A2464">
            <v>2516506029800</v>
          </cell>
          <cell r="T2464">
            <v>175</v>
          </cell>
        </row>
        <row r="2465">
          <cell r="A2465">
            <v>2516506049800</v>
          </cell>
          <cell r="T2465">
            <v>2385</v>
          </cell>
        </row>
        <row r="2466">
          <cell r="A2466">
            <v>2516506069800</v>
          </cell>
          <cell r="T2466">
            <v>9500</v>
          </cell>
        </row>
        <row r="2467">
          <cell r="A2467">
            <v>2516508029800</v>
          </cell>
          <cell r="T2467">
            <v>0</v>
          </cell>
        </row>
        <row r="2468">
          <cell r="A2468">
            <v>2516508049800</v>
          </cell>
          <cell r="T2468">
            <v>8510</v>
          </cell>
        </row>
        <row r="2469">
          <cell r="A2469">
            <v>2516508069800</v>
          </cell>
          <cell r="T2469">
            <v>6562</v>
          </cell>
        </row>
        <row r="2470">
          <cell r="A2470">
            <v>2516508089800</v>
          </cell>
          <cell r="T2470">
            <v>122425</v>
          </cell>
        </row>
        <row r="2471">
          <cell r="A2471">
            <v>2516510049800</v>
          </cell>
          <cell r="T2471">
            <v>0</v>
          </cell>
        </row>
        <row r="2472">
          <cell r="A2472">
            <v>2516510069800</v>
          </cell>
          <cell r="T2472">
            <v>0</v>
          </cell>
        </row>
        <row r="2473">
          <cell r="A2473">
            <v>2516510089800</v>
          </cell>
          <cell r="T2473">
            <v>9554</v>
          </cell>
        </row>
        <row r="2474">
          <cell r="A2474">
            <v>2516510109800</v>
          </cell>
          <cell r="T2474">
            <v>65247</v>
          </cell>
        </row>
        <row r="2475">
          <cell r="A2475">
            <v>2516512049800</v>
          </cell>
          <cell r="T2475">
            <v>25</v>
          </cell>
        </row>
        <row r="2476">
          <cell r="A2476">
            <v>2516512069800</v>
          </cell>
          <cell r="T2476">
            <v>380</v>
          </cell>
        </row>
        <row r="2477">
          <cell r="A2477">
            <v>2516512089800</v>
          </cell>
          <cell r="T2477">
            <v>27571</v>
          </cell>
        </row>
        <row r="2478">
          <cell r="A2478">
            <v>2516512109800</v>
          </cell>
          <cell r="T2478">
            <v>10916</v>
          </cell>
        </row>
        <row r="2479">
          <cell r="A2479">
            <v>2516512129800</v>
          </cell>
          <cell r="T2479">
            <v>119382</v>
          </cell>
        </row>
        <row r="2480">
          <cell r="A2480">
            <v>2516516089800</v>
          </cell>
          <cell r="T2480">
            <v>1770</v>
          </cell>
        </row>
        <row r="2481">
          <cell r="A2481">
            <v>2516516109800</v>
          </cell>
          <cell r="T2481">
            <v>592</v>
          </cell>
        </row>
        <row r="2482">
          <cell r="A2482">
            <v>2516516129800</v>
          </cell>
          <cell r="T2482">
            <v>12977</v>
          </cell>
        </row>
        <row r="2483">
          <cell r="A2483">
            <v>2516516169800</v>
          </cell>
          <cell r="T2483">
            <v>15861</v>
          </cell>
        </row>
        <row r="2484">
          <cell r="A2484">
            <v>2516520089800</v>
          </cell>
          <cell r="T2484">
            <v>245</v>
          </cell>
        </row>
        <row r="2485">
          <cell r="A2485">
            <v>2516520129800</v>
          </cell>
          <cell r="T2485">
            <v>522</v>
          </cell>
        </row>
        <row r="2486">
          <cell r="A2486">
            <v>2516520169800</v>
          </cell>
          <cell r="T2486">
            <v>2119</v>
          </cell>
        </row>
        <row r="2487">
          <cell r="A2487">
            <v>2516520209800</v>
          </cell>
          <cell r="T2487">
            <v>4151</v>
          </cell>
        </row>
        <row r="2488">
          <cell r="A2488">
            <v>2516524089800</v>
          </cell>
          <cell r="T2488">
            <v>246</v>
          </cell>
        </row>
        <row r="2489">
          <cell r="A2489">
            <v>2516524129800</v>
          </cell>
          <cell r="T2489">
            <v>336</v>
          </cell>
        </row>
        <row r="2490">
          <cell r="A2490">
            <v>2516524169800</v>
          </cell>
          <cell r="T2490">
            <v>1237</v>
          </cell>
        </row>
        <row r="2491">
          <cell r="A2491">
            <v>2516524209800</v>
          </cell>
          <cell r="T2491">
            <v>956</v>
          </cell>
        </row>
        <row r="2492">
          <cell r="A2492">
            <v>2516524249800</v>
          </cell>
          <cell r="T2492">
            <v>4769</v>
          </cell>
        </row>
        <row r="2493">
          <cell r="A2493">
            <v>2516532089800</v>
          </cell>
          <cell r="T2493">
            <v>113</v>
          </cell>
        </row>
        <row r="2494">
          <cell r="A2494">
            <v>2516532129800</v>
          </cell>
          <cell r="T2494">
            <v>156</v>
          </cell>
        </row>
        <row r="2495">
          <cell r="A2495">
            <v>2516532169800</v>
          </cell>
          <cell r="T2495">
            <v>317</v>
          </cell>
        </row>
        <row r="2496">
          <cell r="A2496">
            <v>2516532209800</v>
          </cell>
          <cell r="T2496">
            <v>191</v>
          </cell>
        </row>
        <row r="2497">
          <cell r="A2497">
            <v>2516532249800</v>
          </cell>
          <cell r="T2497">
            <v>757</v>
          </cell>
        </row>
        <row r="2498">
          <cell r="A2498">
            <v>2516532329800</v>
          </cell>
          <cell r="T2498">
            <v>3186</v>
          </cell>
        </row>
        <row r="2499">
          <cell r="A2499">
            <v>2516536169800</v>
          </cell>
          <cell r="T2499">
            <v>12</v>
          </cell>
        </row>
        <row r="2500">
          <cell r="A2500">
            <v>2516536209800</v>
          </cell>
          <cell r="T2500">
            <v>13</v>
          </cell>
        </row>
        <row r="2501">
          <cell r="A2501">
            <v>2516536249800</v>
          </cell>
          <cell r="T2501">
            <v>17</v>
          </cell>
        </row>
        <row r="2502">
          <cell r="A2502">
            <v>2516536329800</v>
          </cell>
          <cell r="T2502">
            <v>96</v>
          </cell>
        </row>
        <row r="2503">
          <cell r="A2503">
            <v>2516536369800</v>
          </cell>
          <cell r="T2503">
            <v>262</v>
          </cell>
        </row>
        <row r="2504">
          <cell r="A2504">
            <v>2516538249800</v>
          </cell>
          <cell r="T2504">
            <v>44</v>
          </cell>
        </row>
        <row r="2505">
          <cell r="A2505">
            <v>2516538329800</v>
          </cell>
          <cell r="T2505">
            <v>40</v>
          </cell>
        </row>
        <row r="2506">
          <cell r="A2506">
            <v>2516538369800</v>
          </cell>
          <cell r="T2506">
            <v>21</v>
          </cell>
        </row>
        <row r="2507">
          <cell r="A2507">
            <v>2516538389800</v>
          </cell>
          <cell r="T2507">
            <v>333</v>
          </cell>
        </row>
        <row r="2508">
          <cell r="A2508">
            <v>2516541419800</v>
          </cell>
          <cell r="T2508">
            <v>0</v>
          </cell>
        </row>
        <row r="2509">
          <cell r="A2509">
            <v>2516542209800</v>
          </cell>
          <cell r="T2509">
            <v>0</v>
          </cell>
        </row>
        <row r="2510">
          <cell r="A2510">
            <v>2516542249800</v>
          </cell>
          <cell r="T2510">
            <v>0</v>
          </cell>
        </row>
        <row r="2511">
          <cell r="A2511">
            <v>2516542329800</v>
          </cell>
          <cell r="T2511">
            <v>8</v>
          </cell>
        </row>
        <row r="2512">
          <cell r="A2512">
            <v>2516542369800</v>
          </cell>
          <cell r="T2512">
            <v>8</v>
          </cell>
        </row>
        <row r="2513">
          <cell r="A2513">
            <v>2516542389800</v>
          </cell>
          <cell r="T2513">
            <v>78</v>
          </cell>
        </row>
        <row r="2514">
          <cell r="A2514">
            <v>2516542429800</v>
          </cell>
          <cell r="T2514">
            <v>23</v>
          </cell>
        </row>
        <row r="2515">
          <cell r="A2515">
            <v>2516545459800</v>
          </cell>
          <cell r="T2515">
            <v>2</v>
          </cell>
        </row>
        <row r="2516">
          <cell r="A2516">
            <v>2516547389800</v>
          </cell>
          <cell r="T2516">
            <v>2</v>
          </cell>
        </row>
        <row r="2517">
          <cell r="A2517">
            <v>2516547429800</v>
          </cell>
          <cell r="T2517">
            <v>4</v>
          </cell>
        </row>
        <row r="2518">
          <cell r="A2518">
            <v>2516547479800</v>
          </cell>
          <cell r="T2518">
            <v>16</v>
          </cell>
        </row>
        <row r="2519">
          <cell r="A2519">
            <v>2517002029800</v>
          </cell>
          <cell r="T2519">
            <v>106</v>
          </cell>
        </row>
        <row r="2520">
          <cell r="A2520">
            <v>2517004049800</v>
          </cell>
          <cell r="T2520">
            <v>3725</v>
          </cell>
        </row>
        <row r="2521">
          <cell r="A2521">
            <v>2517006069800</v>
          </cell>
          <cell r="T2521">
            <v>151</v>
          </cell>
        </row>
        <row r="2522">
          <cell r="A2522">
            <v>2517008089800</v>
          </cell>
          <cell r="T2522">
            <v>25800</v>
          </cell>
        </row>
        <row r="2523">
          <cell r="A2523">
            <v>2517010109800</v>
          </cell>
          <cell r="T2523">
            <v>1450</v>
          </cell>
        </row>
        <row r="2524">
          <cell r="A2524">
            <v>2517012129800</v>
          </cell>
          <cell r="T2524">
            <v>16198</v>
          </cell>
        </row>
        <row r="2525">
          <cell r="A2525">
            <v>2517016169800</v>
          </cell>
          <cell r="T2525">
            <v>2470</v>
          </cell>
        </row>
        <row r="2526">
          <cell r="A2526">
            <v>2517020209800</v>
          </cell>
          <cell r="T2526">
            <v>1007</v>
          </cell>
        </row>
        <row r="2527">
          <cell r="A2527">
            <v>2517024249800</v>
          </cell>
          <cell r="T2527">
            <v>660</v>
          </cell>
        </row>
        <row r="2528">
          <cell r="A2528">
            <v>2517032329800</v>
          </cell>
          <cell r="T2528">
            <v>430</v>
          </cell>
        </row>
        <row r="2529">
          <cell r="A2529">
            <v>2517036369800</v>
          </cell>
          <cell r="T2529">
            <v>110</v>
          </cell>
        </row>
        <row r="2530">
          <cell r="A2530">
            <v>2517038389800</v>
          </cell>
          <cell r="T2530">
            <v>174</v>
          </cell>
        </row>
        <row r="2531">
          <cell r="A2531">
            <v>2517042429800</v>
          </cell>
          <cell r="T2531">
            <v>50</v>
          </cell>
        </row>
        <row r="2532">
          <cell r="A2532">
            <v>2517045459800</v>
          </cell>
          <cell r="T2532">
            <v>0</v>
          </cell>
        </row>
        <row r="2533">
          <cell r="A2533">
            <v>2517047479800</v>
          </cell>
          <cell r="T2533">
            <v>11</v>
          </cell>
        </row>
        <row r="2534">
          <cell r="A2534">
            <v>2517202029800</v>
          </cell>
          <cell r="T2534">
            <v>100</v>
          </cell>
        </row>
        <row r="2535">
          <cell r="A2535">
            <v>2517204049800</v>
          </cell>
          <cell r="T2535">
            <v>4000</v>
          </cell>
        </row>
        <row r="2536">
          <cell r="A2536">
            <v>2517206069800</v>
          </cell>
          <cell r="T2536">
            <v>450</v>
          </cell>
        </row>
        <row r="2537">
          <cell r="A2537">
            <v>2517208089800</v>
          </cell>
          <cell r="T2537">
            <v>43779</v>
          </cell>
        </row>
        <row r="2538">
          <cell r="A2538">
            <v>2517212129800</v>
          </cell>
          <cell r="T2538">
            <v>21117</v>
          </cell>
        </row>
        <row r="2539">
          <cell r="A2539">
            <v>2517216169800</v>
          </cell>
          <cell r="T2539">
            <v>2445</v>
          </cell>
        </row>
        <row r="2540">
          <cell r="A2540">
            <v>2517220209800</v>
          </cell>
          <cell r="T2540">
            <v>655</v>
          </cell>
        </row>
        <row r="2541">
          <cell r="A2541">
            <v>2517224249800</v>
          </cell>
          <cell r="T2541">
            <v>556</v>
          </cell>
        </row>
        <row r="2542">
          <cell r="A2542">
            <v>2517232329800</v>
          </cell>
          <cell r="T2542">
            <v>485</v>
          </cell>
        </row>
        <row r="2543">
          <cell r="A2543">
            <v>2517236369800</v>
          </cell>
          <cell r="T2543">
            <v>70</v>
          </cell>
        </row>
        <row r="2544">
          <cell r="A2544">
            <v>2517238389800</v>
          </cell>
          <cell r="T2544">
            <v>72</v>
          </cell>
        </row>
        <row r="2545">
          <cell r="A2545">
            <v>2517242429800</v>
          </cell>
          <cell r="T2545">
            <v>21</v>
          </cell>
        </row>
        <row r="2546">
          <cell r="A2546">
            <v>2517245459800</v>
          </cell>
          <cell r="T2546">
            <v>0</v>
          </cell>
        </row>
        <row r="2547">
          <cell r="A2547">
            <v>2523502029800</v>
          </cell>
          <cell r="T2547">
            <v>250</v>
          </cell>
        </row>
        <row r="2548">
          <cell r="A2548">
            <v>2523504049800</v>
          </cell>
          <cell r="T2548">
            <v>9045</v>
          </cell>
        </row>
        <row r="2549">
          <cell r="A2549">
            <v>2523506049800</v>
          </cell>
          <cell r="T2549">
            <v>0</v>
          </cell>
        </row>
        <row r="2550">
          <cell r="A2550">
            <v>2523506069800</v>
          </cell>
          <cell r="T2550">
            <v>3552</v>
          </cell>
        </row>
        <row r="2551">
          <cell r="A2551">
            <v>2523508049800</v>
          </cell>
          <cell r="T2551">
            <v>0</v>
          </cell>
        </row>
        <row r="2552">
          <cell r="A2552">
            <v>2523508069800</v>
          </cell>
          <cell r="T2552">
            <v>4329</v>
          </cell>
        </row>
        <row r="2553">
          <cell r="A2553">
            <v>2523508089800</v>
          </cell>
          <cell r="T2553">
            <v>353401</v>
          </cell>
        </row>
        <row r="2554">
          <cell r="A2554">
            <v>2523510109800</v>
          </cell>
          <cell r="T2554">
            <v>10053</v>
          </cell>
        </row>
        <row r="2555">
          <cell r="A2555">
            <v>2523512089800</v>
          </cell>
          <cell r="T2555">
            <v>4203</v>
          </cell>
        </row>
        <row r="2556">
          <cell r="A2556">
            <v>2523512129800</v>
          </cell>
          <cell r="T2556">
            <v>213212</v>
          </cell>
        </row>
        <row r="2557">
          <cell r="A2557">
            <v>2523516089800</v>
          </cell>
          <cell r="T2557">
            <v>80</v>
          </cell>
        </row>
        <row r="2558">
          <cell r="A2558">
            <v>2523516129800</v>
          </cell>
          <cell r="T2558">
            <v>1700</v>
          </cell>
        </row>
        <row r="2559">
          <cell r="A2559">
            <v>2523516169800</v>
          </cell>
          <cell r="T2559">
            <v>44782</v>
          </cell>
        </row>
        <row r="2560">
          <cell r="A2560">
            <v>2523520129800</v>
          </cell>
          <cell r="T2560">
            <v>50</v>
          </cell>
        </row>
        <row r="2561">
          <cell r="A2561">
            <v>2523520169800</v>
          </cell>
          <cell r="T2561">
            <v>165</v>
          </cell>
        </row>
        <row r="2562">
          <cell r="A2562">
            <v>2523520209800</v>
          </cell>
          <cell r="T2562">
            <v>9262</v>
          </cell>
        </row>
        <row r="2563">
          <cell r="A2563">
            <v>2523524209800</v>
          </cell>
          <cell r="T2563">
            <v>80</v>
          </cell>
        </row>
        <row r="2564">
          <cell r="A2564">
            <v>2523524249800</v>
          </cell>
          <cell r="T2564">
            <v>8849</v>
          </cell>
        </row>
        <row r="2565">
          <cell r="A2565">
            <v>2523532249800</v>
          </cell>
          <cell r="T2565">
            <v>228</v>
          </cell>
        </row>
        <row r="2566">
          <cell r="A2566">
            <v>2523532329800</v>
          </cell>
          <cell r="T2566">
            <v>9058</v>
          </cell>
        </row>
        <row r="2567">
          <cell r="A2567">
            <v>2523536369800</v>
          </cell>
          <cell r="T2567">
            <v>1129</v>
          </cell>
        </row>
        <row r="2568">
          <cell r="A2568">
            <v>2523538389800</v>
          </cell>
          <cell r="T2568">
            <v>869</v>
          </cell>
        </row>
        <row r="2569">
          <cell r="A2569">
            <v>2523542429800</v>
          </cell>
          <cell r="T2569">
            <v>207</v>
          </cell>
        </row>
        <row r="2570">
          <cell r="A2570">
            <v>2523545459800</v>
          </cell>
          <cell r="T2570">
            <v>6</v>
          </cell>
        </row>
        <row r="2571">
          <cell r="A2571">
            <v>2523547479800</v>
          </cell>
          <cell r="T2571">
            <v>1</v>
          </cell>
        </row>
        <row r="2572">
          <cell r="A2572">
            <v>2524202029800</v>
          </cell>
          <cell r="T2572">
            <v>2023</v>
          </cell>
        </row>
        <row r="2573">
          <cell r="A2573">
            <v>2524204049800</v>
          </cell>
          <cell r="T2573">
            <v>35090</v>
          </cell>
        </row>
        <row r="2574">
          <cell r="A2574">
            <v>2524205059800</v>
          </cell>
          <cell r="T2574">
            <v>0</v>
          </cell>
        </row>
        <row r="2575">
          <cell r="A2575">
            <v>2524206069800</v>
          </cell>
          <cell r="T2575">
            <v>3654</v>
          </cell>
        </row>
        <row r="2576">
          <cell r="A2576">
            <v>2524208089800</v>
          </cell>
          <cell r="T2576">
            <v>13460</v>
          </cell>
        </row>
        <row r="2577">
          <cell r="A2577">
            <v>2524210109800</v>
          </cell>
          <cell r="T2577">
            <v>60180</v>
          </cell>
        </row>
        <row r="2578">
          <cell r="A2578">
            <v>2524212129800</v>
          </cell>
          <cell r="T2578">
            <v>42969</v>
          </cell>
        </row>
        <row r="2579">
          <cell r="A2579">
            <v>2524216169800</v>
          </cell>
          <cell r="T2579">
            <v>9060</v>
          </cell>
        </row>
        <row r="2580">
          <cell r="A2580">
            <v>2524220209800</v>
          </cell>
          <cell r="T2580">
            <v>994</v>
          </cell>
        </row>
        <row r="2581">
          <cell r="A2581">
            <v>2524224249800</v>
          </cell>
          <cell r="T2581">
            <v>352</v>
          </cell>
        </row>
        <row r="2582">
          <cell r="A2582">
            <v>2524232329800</v>
          </cell>
          <cell r="T2582">
            <v>751</v>
          </cell>
        </row>
        <row r="2583">
          <cell r="A2583">
            <v>2524236369800</v>
          </cell>
          <cell r="T2583">
            <v>31</v>
          </cell>
        </row>
        <row r="2584">
          <cell r="A2584">
            <v>2524238389800</v>
          </cell>
          <cell r="T2584">
            <v>39</v>
          </cell>
        </row>
        <row r="2585">
          <cell r="A2585">
            <v>2524242429800</v>
          </cell>
          <cell r="T2585">
            <v>0</v>
          </cell>
        </row>
        <row r="2586">
          <cell r="A2586">
            <v>2525404049800</v>
          </cell>
          <cell r="T2586">
            <v>5275</v>
          </cell>
        </row>
        <row r="2587">
          <cell r="A2587">
            <v>2525406069800</v>
          </cell>
          <cell r="T2587">
            <v>600</v>
          </cell>
        </row>
        <row r="2588">
          <cell r="A2588">
            <v>2525408089800</v>
          </cell>
          <cell r="T2588">
            <v>81105</v>
          </cell>
        </row>
        <row r="2589">
          <cell r="A2589">
            <v>2525410109800</v>
          </cell>
          <cell r="T2589">
            <v>13568</v>
          </cell>
        </row>
        <row r="2590">
          <cell r="A2590">
            <v>2525412129800</v>
          </cell>
          <cell r="T2590">
            <v>59124</v>
          </cell>
        </row>
        <row r="2591">
          <cell r="A2591">
            <v>2525416169800</v>
          </cell>
          <cell r="T2591">
            <v>10980</v>
          </cell>
        </row>
        <row r="2592">
          <cell r="A2592">
            <v>2525420209800</v>
          </cell>
          <cell r="T2592">
            <v>1585</v>
          </cell>
        </row>
        <row r="2593">
          <cell r="A2593">
            <v>2525424249800</v>
          </cell>
          <cell r="T2593">
            <v>1581</v>
          </cell>
        </row>
        <row r="2594">
          <cell r="A2594">
            <v>2525432329800</v>
          </cell>
          <cell r="T2594">
            <v>1168</v>
          </cell>
        </row>
        <row r="2595">
          <cell r="A2595">
            <v>2525436369800</v>
          </cell>
          <cell r="T2595">
            <v>29</v>
          </cell>
        </row>
        <row r="2596">
          <cell r="A2596">
            <v>2525438389800</v>
          </cell>
          <cell r="T2596">
            <v>64</v>
          </cell>
        </row>
        <row r="2597">
          <cell r="A2597">
            <v>2525442429800</v>
          </cell>
          <cell r="T2597">
            <v>15</v>
          </cell>
        </row>
        <row r="2598">
          <cell r="A2598">
            <v>2525447479800</v>
          </cell>
          <cell r="T2598">
            <v>0</v>
          </cell>
        </row>
        <row r="2599">
          <cell r="A2599">
            <v>2527202029800</v>
          </cell>
          <cell r="T2599">
            <v>0</v>
          </cell>
        </row>
        <row r="2600">
          <cell r="A2600">
            <v>2527204049800</v>
          </cell>
          <cell r="T2600">
            <v>45879</v>
          </cell>
        </row>
        <row r="2601">
          <cell r="A2601">
            <v>2527206069800</v>
          </cell>
          <cell r="T2601">
            <v>927</v>
          </cell>
        </row>
        <row r="2602">
          <cell r="A2602">
            <v>2527208089800</v>
          </cell>
          <cell r="T2602">
            <v>9588</v>
          </cell>
        </row>
        <row r="2603">
          <cell r="A2603">
            <v>2527210109800</v>
          </cell>
          <cell r="T2603">
            <v>65250</v>
          </cell>
        </row>
        <row r="2604">
          <cell r="A2604">
            <v>2527212129800</v>
          </cell>
          <cell r="T2604">
            <v>39528</v>
          </cell>
        </row>
        <row r="2605">
          <cell r="A2605">
            <v>2527216169800</v>
          </cell>
          <cell r="T2605">
            <v>5780</v>
          </cell>
        </row>
        <row r="2606">
          <cell r="A2606">
            <v>2527220209800</v>
          </cell>
          <cell r="T2606">
            <v>1835</v>
          </cell>
        </row>
        <row r="2607">
          <cell r="A2607">
            <v>2527224249800</v>
          </cell>
          <cell r="T2607">
            <v>196</v>
          </cell>
        </row>
        <row r="2608">
          <cell r="A2608">
            <v>2527232329800</v>
          </cell>
          <cell r="T2608">
            <v>173</v>
          </cell>
        </row>
        <row r="2609">
          <cell r="A2609">
            <v>2527236369800</v>
          </cell>
          <cell r="T2609">
            <v>0</v>
          </cell>
        </row>
        <row r="2610">
          <cell r="A2610">
            <v>2527238389800</v>
          </cell>
          <cell r="T2610">
            <v>0</v>
          </cell>
        </row>
        <row r="2611">
          <cell r="A2611">
            <v>2527242429800</v>
          </cell>
          <cell r="T2611">
            <v>0</v>
          </cell>
        </row>
        <row r="2612">
          <cell r="A2612">
            <v>2529002029800</v>
          </cell>
          <cell r="T2612">
            <v>425</v>
          </cell>
        </row>
        <row r="2613">
          <cell r="A2613">
            <v>2529004049800</v>
          </cell>
          <cell r="T2613">
            <v>1636</v>
          </cell>
        </row>
        <row r="2614">
          <cell r="A2614">
            <v>2529006069800</v>
          </cell>
          <cell r="T2614">
            <v>1762</v>
          </cell>
        </row>
        <row r="2615">
          <cell r="A2615">
            <v>2529008089800</v>
          </cell>
          <cell r="T2615">
            <v>48222</v>
          </cell>
        </row>
        <row r="2616">
          <cell r="A2616">
            <v>2529010109800</v>
          </cell>
          <cell r="T2616">
            <v>12318</v>
          </cell>
        </row>
        <row r="2617">
          <cell r="A2617">
            <v>2529012129800</v>
          </cell>
          <cell r="T2617">
            <v>53291</v>
          </cell>
        </row>
        <row r="2618">
          <cell r="A2618">
            <v>2529016169800</v>
          </cell>
          <cell r="T2618">
            <v>7546</v>
          </cell>
        </row>
        <row r="2619">
          <cell r="A2619">
            <v>2529020209800</v>
          </cell>
          <cell r="T2619">
            <v>2755</v>
          </cell>
        </row>
        <row r="2620">
          <cell r="A2620">
            <v>2529024249800</v>
          </cell>
          <cell r="T2620">
            <v>1718</v>
          </cell>
        </row>
        <row r="2621">
          <cell r="A2621">
            <v>2529032329800</v>
          </cell>
          <cell r="T2621">
            <v>1368</v>
          </cell>
        </row>
        <row r="2622">
          <cell r="A2622">
            <v>2529036369800</v>
          </cell>
          <cell r="T2622">
            <v>157</v>
          </cell>
        </row>
        <row r="2623">
          <cell r="A2623">
            <v>2529038389800</v>
          </cell>
          <cell r="T2623">
            <v>154</v>
          </cell>
        </row>
        <row r="2624">
          <cell r="A2624">
            <v>2529042429800</v>
          </cell>
          <cell r="T2624">
            <v>40</v>
          </cell>
        </row>
        <row r="2625">
          <cell r="A2625">
            <v>2529045459800</v>
          </cell>
          <cell r="T2625">
            <v>1</v>
          </cell>
        </row>
        <row r="2626">
          <cell r="A2626">
            <v>2529047479800</v>
          </cell>
          <cell r="T2626">
            <v>10</v>
          </cell>
        </row>
        <row r="2627">
          <cell r="A2627">
            <v>2529504049800</v>
          </cell>
          <cell r="T2627">
            <v>4791</v>
          </cell>
        </row>
        <row r="2628">
          <cell r="A2628">
            <v>2529506069800</v>
          </cell>
          <cell r="T2628">
            <v>145</v>
          </cell>
        </row>
        <row r="2629">
          <cell r="A2629">
            <v>2529508089800</v>
          </cell>
          <cell r="T2629">
            <v>29675</v>
          </cell>
        </row>
        <row r="2630">
          <cell r="A2630">
            <v>2529510109800</v>
          </cell>
          <cell r="T2630">
            <v>16304</v>
          </cell>
        </row>
        <row r="2631">
          <cell r="A2631">
            <v>2529512129800</v>
          </cell>
          <cell r="T2631">
            <v>45015</v>
          </cell>
        </row>
        <row r="2632">
          <cell r="A2632">
            <v>2529516169800</v>
          </cell>
          <cell r="T2632">
            <v>6445</v>
          </cell>
        </row>
        <row r="2633">
          <cell r="A2633">
            <v>2529520209800</v>
          </cell>
          <cell r="T2633">
            <v>888</v>
          </cell>
        </row>
        <row r="2634">
          <cell r="A2634">
            <v>2529524249800</v>
          </cell>
          <cell r="T2634">
            <v>1040</v>
          </cell>
        </row>
        <row r="2635">
          <cell r="A2635">
            <v>2529532329800</v>
          </cell>
          <cell r="T2635">
            <v>475</v>
          </cell>
        </row>
        <row r="2636">
          <cell r="A2636">
            <v>2529536369800</v>
          </cell>
          <cell r="T2636">
            <v>28</v>
          </cell>
        </row>
        <row r="2637">
          <cell r="A2637">
            <v>2529538389800</v>
          </cell>
          <cell r="T2637">
            <v>71</v>
          </cell>
        </row>
        <row r="2638">
          <cell r="A2638">
            <v>2529542429800</v>
          </cell>
          <cell r="T2638">
            <v>11</v>
          </cell>
        </row>
        <row r="2639">
          <cell r="A2639">
            <v>2541004029800</v>
          </cell>
          <cell r="T2639">
            <v>1050</v>
          </cell>
        </row>
        <row r="2640">
          <cell r="A2640">
            <v>2541006029800</v>
          </cell>
          <cell r="T2640">
            <v>315</v>
          </cell>
        </row>
        <row r="2641">
          <cell r="A2641">
            <v>2541006049800</v>
          </cell>
          <cell r="T2641">
            <v>1325</v>
          </cell>
        </row>
        <row r="2642">
          <cell r="A2642">
            <v>2541008049800</v>
          </cell>
          <cell r="T2642">
            <v>335</v>
          </cell>
        </row>
        <row r="2643">
          <cell r="A2643">
            <v>2541008069800</v>
          </cell>
          <cell r="T2643">
            <v>1060</v>
          </cell>
        </row>
        <row r="2644">
          <cell r="A2644">
            <v>2541010069800</v>
          </cell>
          <cell r="T2644">
            <v>285</v>
          </cell>
        </row>
        <row r="2645">
          <cell r="A2645">
            <v>2541010089800</v>
          </cell>
          <cell r="T2645">
            <v>3500</v>
          </cell>
        </row>
        <row r="2646">
          <cell r="A2646">
            <v>2541012049800</v>
          </cell>
          <cell r="T2646">
            <v>2</v>
          </cell>
        </row>
        <row r="2647">
          <cell r="A2647">
            <v>2541012069800</v>
          </cell>
          <cell r="T2647">
            <v>250</v>
          </cell>
        </row>
        <row r="2648">
          <cell r="A2648">
            <v>2541012089800</v>
          </cell>
          <cell r="T2648">
            <v>15594</v>
          </cell>
        </row>
        <row r="2649">
          <cell r="A2649">
            <v>2541012109800</v>
          </cell>
          <cell r="T2649">
            <v>5297</v>
          </cell>
        </row>
        <row r="2650">
          <cell r="A2650">
            <v>2541016069800</v>
          </cell>
          <cell r="T2650">
            <v>10</v>
          </cell>
        </row>
        <row r="2651">
          <cell r="A2651">
            <v>2541016089800</v>
          </cell>
          <cell r="T2651">
            <v>1306</v>
          </cell>
        </row>
        <row r="2652">
          <cell r="A2652">
            <v>2541016109800</v>
          </cell>
          <cell r="T2652">
            <v>50</v>
          </cell>
        </row>
        <row r="2653">
          <cell r="A2653">
            <v>2541016129800</v>
          </cell>
          <cell r="T2653">
            <v>11817</v>
          </cell>
        </row>
        <row r="2654">
          <cell r="A2654">
            <v>2541020089800</v>
          </cell>
          <cell r="T2654">
            <v>177</v>
          </cell>
        </row>
        <row r="2655">
          <cell r="A2655">
            <v>2541020129800</v>
          </cell>
          <cell r="T2655">
            <v>2579</v>
          </cell>
        </row>
        <row r="2656">
          <cell r="A2656">
            <v>2541020169800</v>
          </cell>
          <cell r="T2656">
            <v>5595</v>
          </cell>
        </row>
        <row r="2657">
          <cell r="A2657">
            <v>2541024089800</v>
          </cell>
          <cell r="T2657">
            <v>171</v>
          </cell>
        </row>
        <row r="2658">
          <cell r="A2658">
            <v>2541024129800</v>
          </cell>
          <cell r="T2658">
            <v>475</v>
          </cell>
        </row>
        <row r="2659">
          <cell r="A2659">
            <v>2541024169800</v>
          </cell>
          <cell r="T2659">
            <v>637</v>
          </cell>
        </row>
        <row r="2660">
          <cell r="A2660">
            <v>2541024209800</v>
          </cell>
          <cell r="T2660">
            <v>802</v>
          </cell>
        </row>
        <row r="2661">
          <cell r="A2661">
            <v>2541032089800</v>
          </cell>
          <cell r="T2661">
            <v>44</v>
          </cell>
        </row>
        <row r="2662">
          <cell r="A2662">
            <v>2541032129800</v>
          </cell>
          <cell r="T2662">
            <v>171</v>
          </cell>
        </row>
        <row r="2663">
          <cell r="A2663">
            <v>2541032169800</v>
          </cell>
          <cell r="T2663">
            <v>264</v>
          </cell>
        </row>
        <row r="2664">
          <cell r="A2664">
            <v>2541032209800</v>
          </cell>
          <cell r="T2664">
            <v>288</v>
          </cell>
        </row>
        <row r="2665">
          <cell r="A2665">
            <v>2541032249800</v>
          </cell>
          <cell r="T2665">
            <v>795</v>
          </cell>
        </row>
        <row r="2666">
          <cell r="A2666">
            <v>2541036169800</v>
          </cell>
          <cell r="T2666">
            <v>22</v>
          </cell>
        </row>
        <row r="2667">
          <cell r="A2667">
            <v>2541036209800</v>
          </cell>
          <cell r="T2667">
            <v>18</v>
          </cell>
        </row>
        <row r="2668">
          <cell r="A2668">
            <v>2541036249800</v>
          </cell>
          <cell r="T2668">
            <v>49</v>
          </cell>
        </row>
        <row r="2669">
          <cell r="A2669">
            <v>2541036329800</v>
          </cell>
          <cell r="T2669">
            <v>193</v>
          </cell>
        </row>
        <row r="2670">
          <cell r="A2670">
            <v>2541038209800</v>
          </cell>
          <cell r="T2670">
            <v>0</v>
          </cell>
        </row>
        <row r="2671">
          <cell r="A2671">
            <v>2541038249800</v>
          </cell>
          <cell r="T2671">
            <v>18</v>
          </cell>
        </row>
        <row r="2672">
          <cell r="A2672">
            <v>2541038329800</v>
          </cell>
          <cell r="T2672">
            <v>31</v>
          </cell>
        </row>
        <row r="2673">
          <cell r="A2673">
            <v>2541038369800</v>
          </cell>
          <cell r="T2673">
            <v>42</v>
          </cell>
        </row>
        <row r="2674">
          <cell r="A2674">
            <v>2541042329800</v>
          </cell>
          <cell r="T2674">
            <v>11</v>
          </cell>
        </row>
        <row r="2675">
          <cell r="A2675">
            <v>2541042369800</v>
          </cell>
          <cell r="T2675">
            <v>0</v>
          </cell>
        </row>
        <row r="2676">
          <cell r="A2676">
            <v>2541042389800</v>
          </cell>
          <cell r="T2676">
            <v>36</v>
          </cell>
        </row>
        <row r="2677">
          <cell r="A2677">
            <v>2541047429800</v>
          </cell>
          <cell r="T2677">
            <v>4</v>
          </cell>
        </row>
        <row r="2678">
          <cell r="A2678">
            <v>2541804249800</v>
          </cell>
          <cell r="T2678">
            <v>0</v>
          </cell>
        </row>
        <row r="2679">
          <cell r="A2679">
            <v>2541806429800</v>
          </cell>
          <cell r="T2679">
            <v>0</v>
          </cell>
        </row>
        <row r="2680">
          <cell r="A2680">
            <v>2541808329800</v>
          </cell>
          <cell r="T2680">
            <v>12</v>
          </cell>
        </row>
        <row r="2681">
          <cell r="A2681">
            <v>2541812369800</v>
          </cell>
          <cell r="T2681">
            <v>0</v>
          </cell>
        </row>
        <row r="2682">
          <cell r="A2682">
            <v>2546002020200</v>
          </cell>
          <cell r="T2682">
            <v>4530</v>
          </cell>
        </row>
        <row r="2683">
          <cell r="A2683">
            <v>2546004020200</v>
          </cell>
          <cell r="T2683">
            <v>0</v>
          </cell>
        </row>
        <row r="2684">
          <cell r="A2684">
            <v>2546004040200</v>
          </cell>
          <cell r="T2684">
            <v>4624</v>
          </cell>
        </row>
        <row r="2685">
          <cell r="A2685">
            <v>2546004040400</v>
          </cell>
          <cell r="T2685">
            <v>7325</v>
          </cell>
        </row>
        <row r="2686">
          <cell r="A2686">
            <v>2546004040600</v>
          </cell>
          <cell r="T2686">
            <v>0</v>
          </cell>
        </row>
        <row r="2687">
          <cell r="A2687">
            <v>2546005050500</v>
          </cell>
          <cell r="T2687">
            <v>0</v>
          </cell>
        </row>
        <row r="2688">
          <cell r="A2688">
            <v>2546006020600</v>
          </cell>
          <cell r="T2688">
            <v>1</v>
          </cell>
        </row>
        <row r="2689">
          <cell r="A2689">
            <v>2546006040400</v>
          </cell>
          <cell r="T2689">
            <v>25</v>
          </cell>
        </row>
        <row r="2690">
          <cell r="A2690">
            <v>2546006040600</v>
          </cell>
          <cell r="T2690">
            <v>0</v>
          </cell>
        </row>
        <row r="2691">
          <cell r="A2691">
            <v>2546006060400</v>
          </cell>
          <cell r="T2691">
            <v>1250</v>
          </cell>
        </row>
        <row r="2692">
          <cell r="A2692">
            <v>2546006060600</v>
          </cell>
          <cell r="T2692">
            <v>12815</v>
          </cell>
        </row>
        <row r="2693">
          <cell r="A2693">
            <v>2546006060800</v>
          </cell>
          <cell r="T2693">
            <v>0</v>
          </cell>
        </row>
        <row r="2694">
          <cell r="A2694">
            <v>2546008040800</v>
          </cell>
          <cell r="T2694">
            <v>0</v>
          </cell>
        </row>
        <row r="2695">
          <cell r="A2695">
            <v>2546008060600</v>
          </cell>
          <cell r="T2695">
            <v>75</v>
          </cell>
        </row>
        <row r="2696">
          <cell r="A2696">
            <v>2546008060800</v>
          </cell>
          <cell r="T2696">
            <v>25</v>
          </cell>
        </row>
        <row r="2697">
          <cell r="A2697">
            <v>2546008080200</v>
          </cell>
          <cell r="T2697">
            <v>1700</v>
          </cell>
        </row>
        <row r="2698">
          <cell r="A2698">
            <v>2546008080400</v>
          </cell>
          <cell r="T2698">
            <v>7000</v>
          </cell>
        </row>
        <row r="2699">
          <cell r="A2699">
            <v>2546008080600</v>
          </cell>
          <cell r="T2699">
            <v>4975</v>
          </cell>
        </row>
        <row r="2700">
          <cell r="A2700">
            <v>2546008080800</v>
          </cell>
          <cell r="T2700">
            <v>88983</v>
          </cell>
        </row>
        <row r="2701">
          <cell r="A2701">
            <v>2546008081200</v>
          </cell>
          <cell r="T2701">
            <v>1880</v>
          </cell>
        </row>
        <row r="2702">
          <cell r="A2702">
            <v>2546008081600</v>
          </cell>
          <cell r="T2702">
            <v>0</v>
          </cell>
        </row>
        <row r="2703">
          <cell r="A2703">
            <v>2546010080800</v>
          </cell>
          <cell r="T2703">
            <v>51</v>
          </cell>
        </row>
        <row r="2704">
          <cell r="A2704">
            <v>2546010100400</v>
          </cell>
          <cell r="T2704">
            <v>0</v>
          </cell>
        </row>
        <row r="2705">
          <cell r="A2705">
            <v>2546010100600</v>
          </cell>
          <cell r="T2705">
            <v>101</v>
          </cell>
        </row>
        <row r="2706">
          <cell r="A2706">
            <v>2546010101000</v>
          </cell>
          <cell r="T2706">
            <v>775</v>
          </cell>
        </row>
        <row r="2707">
          <cell r="A2707">
            <v>2546012080800</v>
          </cell>
          <cell r="T2707">
            <v>16343</v>
          </cell>
        </row>
        <row r="2708">
          <cell r="A2708">
            <v>2546012081200</v>
          </cell>
          <cell r="T2708">
            <v>6741</v>
          </cell>
        </row>
        <row r="2709">
          <cell r="A2709">
            <v>2546012120400</v>
          </cell>
          <cell r="T2709">
            <v>240</v>
          </cell>
        </row>
        <row r="2710">
          <cell r="A2710">
            <v>2546012120600</v>
          </cell>
          <cell r="T2710">
            <v>20</v>
          </cell>
        </row>
        <row r="2711">
          <cell r="A2711">
            <v>2546012120800</v>
          </cell>
          <cell r="T2711">
            <v>23630</v>
          </cell>
        </row>
        <row r="2712">
          <cell r="A2712">
            <v>2546012121000</v>
          </cell>
          <cell r="T2712">
            <v>1</v>
          </cell>
        </row>
        <row r="2713">
          <cell r="A2713">
            <v>2546012121200</v>
          </cell>
          <cell r="T2713">
            <v>32468</v>
          </cell>
        </row>
        <row r="2714">
          <cell r="A2714">
            <v>2546012121600</v>
          </cell>
          <cell r="T2714">
            <v>988</v>
          </cell>
        </row>
        <row r="2715">
          <cell r="A2715">
            <v>2546016080800</v>
          </cell>
          <cell r="T2715">
            <v>125</v>
          </cell>
        </row>
        <row r="2716">
          <cell r="A2716">
            <v>2546016081200</v>
          </cell>
          <cell r="T2716">
            <v>82</v>
          </cell>
        </row>
        <row r="2717">
          <cell r="A2717">
            <v>2546016081600</v>
          </cell>
          <cell r="T2717">
            <v>970</v>
          </cell>
        </row>
        <row r="2718">
          <cell r="A2718">
            <v>2546016120800</v>
          </cell>
          <cell r="T2718">
            <v>250</v>
          </cell>
        </row>
        <row r="2719">
          <cell r="A2719">
            <v>2546016121200</v>
          </cell>
          <cell r="T2719">
            <v>3281</v>
          </cell>
        </row>
        <row r="2720">
          <cell r="A2720">
            <v>2546016121600</v>
          </cell>
          <cell r="T2720">
            <v>2183</v>
          </cell>
        </row>
        <row r="2721">
          <cell r="A2721">
            <v>2546016160600</v>
          </cell>
          <cell r="T2721">
            <v>0</v>
          </cell>
        </row>
        <row r="2722">
          <cell r="A2722">
            <v>2546016160800</v>
          </cell>
          <cell r="T2722">
            <v>5911</v>
          </cell>
        </row>
        <row r="2723">
          <cell r="A2723">
            <v>2546016161000</v>
          </cell>
          <cell r="T2723">
            <v>5</v>
          </cell>
        </row>
        <row r="2724">
          <cell r="A2724">
            <v>2546016161200</v>
          </cell>
          <cell r="T2724">
            <v>11100</v>
          </cell>
        </row>
        <row r="2725">
          <cell r="A2725">
            <v>2546016161600</v>
          </cell>
          <cell r="T2725">
            <v>8980</v>
          </cell>
        </row>
        <row r="2726">
          <cell r="A2726">
            <v>2546016162000</v>
          </cell>
          <cell r="T2726">
            <v>85</v>
          </cell>
        </row>
        <row r="2727">
          <cell r="A2727">
            <v>2546016162400</v>
          </cell>
          <cell r="T2727">
            <v>25</v>
          </cell>
        </row>
        <row r="2728">
          <cell r="A2728">
            <v>2546020080800</v>
          </cell>
          <cell r="T2728">
            <v>86</v>
          </cell>
        </row>
        <row r="2729">
          <cell r="A2729">
            <v>2546020082000</v>
          </cell>
          <cell r="T2729">
            <v>94</v>
          </cell>
        </row>
        <row r="2730">
          <cell r="A2730">
            <v>2546020120800</v>
          </cell>
          <cell r="T2730">
            <v>5</v>
          </cell>
        </row>
        <row r="2731">
          <cell r="A2731">
            <v>2546020121200</v>
          </cell>
          <cell r="T2731">
            <v>84</v>
          </cell>
        </row>
        <row r="2732">
          <cell r="A2732">
            <v>2546020121600</v>
          </cell>
          <cell r="T2732">
            <v>72</v>
          </cell>
        </row>
        <row r="2733">
          <cell r="A2733">
            <v>2546020122000</v>
          </cell>
          <cell r="T2733">
            <v>329</v>
          </cell>
        </row>
        <row r="2734">
          <cell r="A2734">
            <v>2546020160800</v>
          </cell>
          <cell r="T2734">
            <v>104</v>
          </cell>
        </row>
        <row r="2735">
          <cell r="A2735">
            <v>2546020161200</v>
          </cell>
          <cell r="T2735">
            <v>119</v>
          </cell>
        </row>
        <row r="2736">
          <cell r="A2736">
            <v>2546020161600</v>
          </cell>
          <cell r="T2736">
            <v>387</v>
          </cell>
        </row>
        <row r="2737">
          <cell r="A2737">
            <v>2546020162000</v>
          </cell>
          <cell r="T2737">
            <v>158</v>
          </cell>
        </row>
        <row r="2738">
          <cell r="A2738">
            <v>2546020200800</v>
          </cell>
          <cell r="T2738">
            <v>860</v>
          </cell>
        </row>
        <row r="2739">
          <cell r="A2739">
            <v>2546020201200</v>
          </cell>
          <cell r="T2739">
            <v>2636</v>
          </cell>
        </row>
        <row r="2740">
          <cell r="A2740">
            <v>2546020201600</v>
          </cell>
          <cell r="T2740">
            <v>1994</v>
          </cell>
        </row>
        <row r="2741">
          <cell r="A2741">
            <v>2546020202000</v>
          </cell>
          <cell r="T2741">
            <v>2404</v>
          </cell>
        </row>
        <row r="2742">
          <cell r="A2742">
            <v>2546020202400</v>
          </cell>
          <cell r="T2742">
            <v>0</v>
          </cell>
        </row>
        <row r="2743">
          <cell r="A2743">
            <v>2546020203200</v>
          </cell>
          <cell r="T2743">
            <v>0</v>
          </cell>
        </row>
        <row r="2744">
          <cell r="A2744">
            <v>2546024081600</v>
          </cell>
          <cell r="T2744">
            <v>4</v>
          </cell>
        </row>
        <row r="2745">
          <cell r="A2745">
            <v>2546024082000</v>
          </cell>
          <cell r="T2745">
            <v>0</v>
          </cell>
        </row>
        <row r="2746">
          <cell r="A2746">
            <v>2546024082400</v>
          </cell>
          <cell r="T2746">
            <v>20</v>
          </cell>
        </row>
        <row r="2747">
          <cell r="A2747">
            <v>2546024120800</v>
          </cell>
          <cell r="T2747">
            <v>0</v>
          </cell>
        </row>
        <row r="2748">
          <cell r="A2748">
            <v>2546024121200</v>
          </cell>
          <cell r="T2748">
            <v>27</v>
          </cell>
        </row>
        <row r="2749">
          <cell r="A2749">
            <v>2546024121600</v>
          </cell>
          <cell r="T2749">
            <v>15</v>
          </cell>
        </row>
        <row r="2750">
          <cell r="A2750">
            <v>2546024122000</v>
          </cell>
          <cell r="T2750">
            <v>0</v>
          </cell>
        </row>
        <row r="2751">
          <cell r="A2751">
            <v>2546024122400</v>
          </cell>
          <cell r="T2751">
            <v>103</v>
          </cell>
        </row>
        <row r="2752">
          <cell r="A2752">
            <v>2546024160800</v>
          </cell>
          <cell r="T2752">
            <v>0</v>
          </cell>
        </row>
        <row r="2753">
          <cell r="A2753">
            <v>2546024161200</v>
          </cell>
          <cell r="T2753">
            <v>31</v>
          </cell>
        </row>
        <row r="2754">
          <cell r="A2754">
            <v>2546024161600</v>
          </cell>
          <cell r="T2754">
            <v>127</v>
          </cell>
        </row>
        <row r="2755">
          <cell r="A2755">
            <v>2546024162000</v>
          </cell>
          <cell r="T2755">
            <v>35</v>
          </cell>
        </row>
        <row r="2756">
          <cell r="A2756">
            <v>2546024162400</v>
          </cell>
          <cell r="T2756">
            <v>28</v>
          </cell>
        </row>
        <row r="2757">
          <cell r="A2757">
            <v>2546024200800</v>
          </cell>
          <cell r="T2757">
            <v>2</v>
          </cell>
        </row>
        <row r="2758">
          <cell r="A2758">
            <v>2546024201200</v>
          </cell>
          <cell r="T2758">
            <v>109</v>
          </cell>
        </row>
        <row r="2759">
          <cell r="A2759">
            <v>2546024201600</v>
          </cell>
          <cell r="T2759">
            <v>58</v>
          </cell>
        </row>
        <row r="2760">
          <cell r="A2760">
            <v>2546024202000</v>
          </cell>
          <cell r="T2760">
            <v>15</v>
          </cell>
        </row>
        <row r="2761">
          <cell r="A2761">
            <v>2546024202400</v>
          </cell>
          <cell r="T2761">
            <v>7</v>
          </cell>
        </row>
        <row r="2762">
          <cell r="A2762">
            <v>2546024240800</v>
          </cell>
          <cell r="T2762">
            <v>709</v>
          </cell>
        </row>
        <row r="2763">
          <cell r="A2763">
            <v>2546024241200</v>
          </cell>
          <cell r="T2763">
            <v>1855</v>
          </cell>
        </row>
        <row r="2764">
          <cell r="A2764">
            <v>2546024241600</v>
          </cell>
          <cell r="T2764">
            <v>1111</v>
          </cell>
        </row>
        <row r="2765">
          <cell r="A2765">
            <v>2546024242000</v>
          </cell>
          <cell r="T2765">
            <v>233</v>
          </cell>
        </row>
        <row r="2766">
          <cell r="A2766">
            <v>2546024242400</v>
          </cell>
          <cell r="T2766">
            <v>1863</v>
          </cell>
        </row>
        <row r="2767">
          <cell r="A2767">
            <v>2546024243200</v>
          </cell>
          <cell r="T2767">
            <v>6</v>
          </cell>
        </row>
        <row r="2768">
          <cell r="A2768">
            <v>2546032083200</v>
          </cell>
          <cell r="T2768">
            <v>34</v>
          </cell>
        </row>
        <row r="2769">
          <cell r="A2769">
            <v>2546032123200</v>
          </cell>
          <cell r="T2769">
            <v>44</v>
          </cell>
        </row>
        <row r="2770">
          <cell r="A2770">
            <v>2546032161600</v>
          </cell>
          <cell r="T2770">
            <v>25</v>
          </cell>
        </row>
        <row r="2771">
          <cell r="A2771">
            <v>2546032162400</v>
          </cell>
          <cell r="T2771">
            <v>17</v>
          </cell>
        </row>
        <row r="2772">
          <cell r="A2772">
            <v>2546032163200</v>
          </cell>
          <cell r="T2772">
            <v>7</v>
          </cell>
        </row>
        <row r="2773">
          <cell r="A2773">
            <v>2546032201200</v>
          </cell>
          <cell r="T2773">
            <v>0</v>
          </cell>
        </row>
        <row r="2774">
          <cell r="A2774">
            <v>2546032201600</v>
          </cell>
          <cell r="T2774">
            <v>11</v>
          </cell>
        </row>
        <row r="2775">
          <cell r="A2775">
            <v>2546032202000</v>
          </cell>
          <cell r="T2775">
            <v>2</v>
          </cell>
        </row>
        <row r="2776">
          <cell r="A2776">
            <v>2546032202400</v>
          </cell>
          <cell r="T2776">
            <v>10</v>
          </cell>
        </row>
        <row r="2777">
          <cell r="A2777">
            <v>2546032203200</v>
          </cell>
          <cell r="T2777">
            <v>35</v>
          </cell>
        </row>
        <row r="2778">
          <cell r="A2778">
            <v>2546032240800</v>
          </cell>
          <cell r="T2778">
            <v>5</v>
          </cell>
        </row>
        <row r="2779">
          <cell r="A2779">
            <v>2546032241200</v>
          </cell>
          <cell r="T2779">
            <v>27</v>
          </cell>
        </row>
        <row r="2780">
          <cell r="A2780">
            <v>2546032241600</v>
          </cell>
          <cell r="T2780">
            <v>23</v>
          </cell>
        </row>
        <row r="2781">
          <cell r="A2781">
            <v>2546032242000</v>
          </cell>
          <cell r="T2781">
            <v>10</v>
          </cell>
        </row>
        <row r="2782">
          <cell r="A2782">
            <v>2546032242400</v>
          </cell>
          <cell r="T2782">
            <v>27</v>
          </cell>
        </row>
        <row r="2783">
          <cell r="A2783">
            <v>2546032243200</v>
          </cell>
          <cell r="T2783">
            <v>29</v>
          </cell>
        </row>
        <row r="2784">
          <cell r="A2784">
            <v>2546032320800</v>
          </cell>
          <cell r="T2784">
            <v>493</v>
          </cell>
        </row>
        <row r="2785">
          <cell r="A2785">
            <v>2546032321200</v>
          </cell>
          <cell r="T2785">
            <v>1214</v>
          </cell>
        </row>
        <row r="2786">
          <cell r="A2786">
            <v>2546032321600</v>
          </cell>
          <cell r="T2786">
            <v>870</v>
          </cell>
        </row>
        <row r="2787">
          <cell r="A2787">
            <v>2546032322000</v>
          </cell>
          <cell r="T2787">
            <v>303</v>
          </cell>
        </row>
        <row r="2788">
          <cell r="A2788">
            <v>2546032322400</v>
          </cell>
          <cell r="T2788">
            <v>337</v>
          </cell>
        </row>
        <row r="2789">
          <cell r="A2789">
            <v>2546032323200</v>
          </cell>
          <cell r="T2789">
            <v>2074</v>
          </cell>
        </row>
        <row r="2790">
          <cell r="A2790">
            <v>2546032323600</v>
          </cell>
          <cell r="T2790">
            <v>0</v>
          </cell>
        </row>
        <row r="2791">
          <cell r="A2791">
            <v>2546036123600</v>
          </cell>
          <cell r="T2791">
            <v>0</v>
          </cell>
        </row>
        <row r="2792">
          <cell r="A2792">
            <v>2546036163600</v>
          </cell>
          <cell r="T2792">
            <v>0</v>
          </cell>
        </row>
        <row r="2793">
          <cell r="A2793">
            <v>2546036203600</v>
          </cell>
          <cell r="T2793">
            <v>0</v>
          </cell>
        </row>
        <row r="2794">
          <cell r="A2794">
            <v>2546036243600</v>
          </cell>
          <cell r="T2794">
            <v>2</v>
          </cell>
        </row>
        <row r="2795">
          <cell r="A2795">
            <v>2546036320800</v>
          </cell>
          <cell r="T2795">
            <v>0</v>
          </cell>
        </row>
        <row r="2796">
          <cell r="A2796">
            <v>2546036321600</v>
          </cell>
          <cell r="T2796">
            <v>0</v>
          </cell>
        </row>
        <row r="2797">
          <cell r="A2797">
            <v>2546036322000</v>
          </cell>
          <cell r="T2797">
            <v>10</v>
          </cell>
        </row>
        <row r="2798">
          <cell r="A2798">
            <v>2546036322400</v>
          </cell>
          <cell r="T2798">
            <v>0</v>
          </cell>
        </row>
        <row r="2799">
          <cell r="A2799">
            <v>2546036323200</v>
          </cell>
          <cell r="T2799">
            <v>16</v>
          </cell>
        </row>
        <row r="2800">
          <cell r="A2800">
            <v>2546036323600</v>
          </cell>
          <cell r="T2800">
            <v>2</v>
          </cell>
        </row>
        <row r="2801">
          <cell r="A2801">
            <v>2546036360800</v>
          </cell>
          <cell r="T2801">
            <v>8</v>
          </cell>
        </row>
        <row r="2802">
          <cell r="A2802">
            <v>2546036361200</v>
          </cell>
          <cell r="T2802">
            <v>183</v>
          </cell>
        </row>
        <row r="2803">
          <cell r="A2803">
            <v>2546036361600</v>
          </cell>
          <cell r="T2803">
            <v>144</v>
          </cell>
        </row>
        <row r="2804">
          <cell r="A2804">
            <v>2546036362000</v>
          </cell>
          <cell r="T2804">
            <v>22</v>
          </cell>
        </row>
        <row r="2805">
          <cell r="A2805">
            <v>2546036362400</v>
          </cell>
          <cell r="T2805">
            <v>12</v>
          </cell>
        </row>
        <row r="2806">
          <cell r="A2806">
            <v>2546036363200</v>
          </cell>
          <cell r="T2806">
            <v>30</v>
          </cell>
        </row>
        <row r="2807">
          <cell r="A2807">
            <v>2546036363600</v>
          </cell>
          <cell r="T2807">
            <v>133</v>
          </cell>
        </row>
        <row r="2808">
          <cell r="A2808">
            <v>2546038123800</v>
          </cell>
          <cell r="T2808">
            <v>10</v>
          </cell>
        </row>
        <row r="2809">
          <cell r="A2809">
            <v>2546038203800</v>
          </cell>
          <cell r="T2809">
            <v>0</v>
          </cell>
        </row>
        <row r="2810">
          <cell r="A2810">
            <v>2546038243800</v>
          </cell>
          <cell r="T2810">
            <v>1</v>
          </cell>
        </row>
        <row r="2811">
          <cell r="A2811">
            <v>2546038322400</v>
          </cell>
          <cell r="T2811">
            <v>0</v>
          </cell>
        </row>
        <row r="2812">
          <cell r="A2812">
            <v>2546038323200</v>
          </cell>
          <cell r="T2812">
            <v>21</v>
          </cell>
        </row>
        <row r="2813">
          <cell r="A2813">
            <v>2546038323600</v>
          </cell>
          <cell r="T2813">
            <v>2</v>
          </cell>
        </row>
        <row r="2814">
          <cell r="A2814">
            <v>2546038323800</v>
          </cell>
          <cell r="T2814">
            <v>5</v>
          </cell>
        </row>
        <row r="2815">
          <cell r="A2815">
            <v>2546038361200</v>
          </cell>
          <cell r="T2815">
            <v>0</v>
          </cell>
        </row>
        <row r="2816">
          <cell r="A2816">
            <v>2546038362400</v>
          </cell>
          <cell r="T2816">
            <v>1</v>
          </cell>
        </row>
        <row r="2817">
          <cell r="A2817">
            <v>2546038363200</v>
          </cell>
          <cell r="T2817">
            <v>0</v>
          </cell>
        </row>
        <row r="2818">
          <cell r="A2818">
            <v>2546038363600</v>
          </cell>
          <cell r="T2818">
            <v>10</v>
          </cell>
        </row>
        <row r="2819">
          <cell r="A2819">
            <v>2546038363800</v>
          </cell>
          <cell r="T2819">
            <v>0</v>
          </cell>
        </row>
        <row r="2820">
          <cell r="A2820">
            <v>2546038380800</v>
          </cell>
          <cell r="T2820">
            <v>0</v>
          </cell>
        </row>
        <row r="2821">
          <cell r="A2821">
            <v>2546038381200</v>
          </cell>
          <cell r="T2821">
            <v>34</v>
          </cell>
        </row>
        <row r="2822">
          <cell r="A2822">
            <v>2546038381600</v>
          </cell>
          <cell r="T2822">
            <v>45</v>
          </cell>
        </row>
        <row r="2823">
          <cell r="A2823">
            <v>2546038382000</v>
          </cell>
          <cell r="T2823">
            <v>30</v>
          </cell>
        </row>
        <row r="2824">
          <cell r="A2824">
            <v>2546038382400</v>
          </cell>
          <cell r="T2824">
            <v>34</v>
          </cell>
        </row>
        <row r="2825">
          <cell r="A2825">
            <v>2546038383200</v>
          </cell>
          <cell r="T2825">
            <v>104</v>
          </cell>
        </row>
        <row r="2826">
          <cell r="A2826">
            <v>2546038383600</v>
          </cell>
          <cell r="T2826">
            <v>15</v>
          </cell>
        </row>
        <row r="2827">
          <cell r="A2827">
            <v>2546038383800</v>
          </cell>
          <cell r="T2827">
            <v>94</v>
          </cell>
        </row>
        <row r="2828">
          <cell r="A2828">
            <v>2546042324200</v>
          </cell>
          <cell r="T2828">
            <v>0</v>
          </cell>
        </row>
        <row r="2829">
          <cell r="A2829">
            <v>2546042383600</v>
          </cell>
          <cell r="T2829">
            <v>0</v>
          </cell>
        </row>
        <row r="2830">
          <cell r="A2830">
            <v>2546042383800</v>
          </cell>
          <cell r="T2830">
            <v>0</v>
          </cell>
        </row>
        <row r="2831">
          <cell r="A2831">
            <v>2546042384200</v>
          </cell>
          <cell r="T2831">
            <v>2</v>
          </cell>
        </row>
        <row r="2832">
          <cell r="A2832">
            <v>2546042420800</v>
          </cell>
          <cell r="T2832">
            <v>0</v>
          </cell>
        </row>
        <row r="2833">
          <cell r="A2833">
            <v>2546042421200</v>
          </cell>
          <cell r="T2833">
            <v>2</v>
          </cell>
        </row>
        <row r="2834">
          <cell r="A2834">
            <v>2546042421600</v>
          </cell>
          <cell r="T2834">
            <v>13</v>
          </cell>
        </row>
        <row r="2835">
          <cell r="A2835">
            <v>2546042422000</v>
          </cell>
          <cell r="T2835">
            <v>4</v>
          </cell>
        </row>
        <row r="2836">
          <cell r="A2836">
            <v>2546042422400</v>
          </cell>
          <cell r="T2836">
            <v>57</v>
          </cell>
        </row>
        <row r="2837">
          <cell r="A2837">
            <v>2546042423200</v>
          </cell>
          <cell r="T2837">
            <v>45</v>
          </cell>
        </row>
        <row r="2838">
          <cell r="A2838">
            <v>2546042423600</v>
          </cell>
          <cell r="T2838">
            <v>5</v>
          </cell>
        </row>
        <row r="2839">
          <cell r="A2839">
            <v>2546042423800</v>
          </cell>
          <cell r="T2839">
            <v>5</v>
          </cell>
        </row>
        <row r="2840">
          <cell r="A2840">
            <v>2546042424200</v>
          </cell>
          <cell r="T2840">
            <v>36</v>
          </cell>
        </row>
        <row r="2841">
          <cell r="A2841">
            <v>2546045454500</v>
          </cell>
          <cell r="T2841">
            <v>2</v>
          </cell>
        </row>
        <row r="2842">
          <cell r="A2842">
            <v>2546047474200</v>
          </cell>
          <cell r="T2842">
            <v>17</v>
          </cell>
        </row>
        <row r="2843">
          <cell r="A2843">
            <v>2546047474700</v>
          </cell>
          <cell r="T2843">
            <v>5</v>
          </cell>
        </row>
        <row r="2844">
          <cell r="A2844">
            <v>2546052525200</v>
          </cell>
          <cell r="T2844">
            <v>0</v>
          </cell>
        </row>
        <row r="2845">
          <cell r="A2845">
            <v>2553308089800</v>
          </cell>
          <cell r="T2845">
            <v>20</v>
          </cell>
        </row>
        <row r="2846">
          <cell r="A2846">
            <v>2553310109800</v>
          </cell>
          <cell r="T2846">
            <v>553</v>
          </cell>
        </row>
        <row r="2847">
          <cell r="A2847">
            <v>2553312129800</v>
          </cell>
          <cell r="T2847">
            <v>1273</v>
          </cell>
        </row>
        <row r="2848">
          <cell r="A2848">
            <v>2553316169800</v>
          </cell>
          <cell r="T2848">
            <v>32</v>
          </cell>
        </row>
        <row r="2849">
          <cell r="A2849">
            <v>2553320209800</v>
          </cell>
          <cell r="T2849">
            <v>12</v>
          </cell>
        </row>
        <row r="2850">
          <cell r="A2850">
            <v>2553324249800</v>
          </cell>
          <cell r="T2850">
            <v>7</v>
          </cell>
        </row>
        <row r="2851">
          <cell r="A2851">
            <v>2553324249900</v>
          </cell>
          <cell r="T2851">
            <v>0</v>
          </cell>
        </row>
        <row r="2852">
          <cell r="A2852">
            <v>2553332329800</v>
          </cell>
          <cell r="T2852">
            <v>16</v>
          </cell>
        </row>
        <row r="2853">
          <cell r="A2853">
            <v>2565736369800</v>
          </cell>
          <cell r="T2853">
            <v>0</v>
          </cell>
        </row>
        <row r="2854">
          <cell r="A2854">
            <v>2594608164700</v>
          </cell>
          <cell r="T2854">
            <v>0</v>
          </cell>
        </row>
        <row r="2855">
          <cell r="A2855">
            <v>2594608166100</v>
          </cell>
          <cell r="T2855">
            <v>65</v>
          </cell>
        </row>
        <row r="2856">
          <cell r="A2856">
            <v>2594702989800</v>
          </cell>
          <cell r="T2856">
            <v>0</v>
          </cell>
        </row>
        <row r="2857">
          <cell r="A2857">
            <v>2594704989800</v>
          </cell>
          <cell r="T2857">
            <v>25</v>
          </cell>
        </row>
        <row r="2858">
          <cell r="A2858">
            <v>2594706989800</v>
          </cell>
          <cell r="T2858">
            <v>5100</v>
          </cell>
        </row>
        <row r="2859">
          <cell r="A2859">
            <v>2594708989800</v>
          </cell>
          <cell r="T2859">
            <v>27121</v>
          </cell>
        </row>
        <row r="2860">
          <cell r="A2860">
            <v>2594710989800</v>
          </cell>
          <cell r="T2860">
            <v>126</v>
          </cell>
        </row>
        <row r="2861">
          <cell r="A2861">
            <v>2594712989800</v>
          </cell>
          <cell r="T2861">
            <v>13582</v>
          </cell>
        </row>
        <row r="2862">
          <cell r="A2862">
            <v>2594716989800</v>
          </cell>
          <cell r="T2862">
            <v>2910</v>
          </cell>
        </row>
        <row r="2863">
          <cell r="A2863">
            <v>2594720989800</v>
          </cell>
          <cell r="T2863">
            <v>380</v>
          </cell>
        </row>
        <row r="2864">
          <cell r="A2864">
            <v>2594724989800</v>
          </cell>
          <cell r="T2864">
            <v>1130</v>
          </cell>
        </row>
        <row r="2865">
          <cell r="A2865">
            <v>2594732989800</v>
          </cell>
          <cell r="T2865">
            <v>1890</v>
          </cell>
        </row>
        <row r="2866">
          <cell r="A2866">
            <v>2610108069900</v>
          </cell>
          <cell r="T2866">
            <v>0</v>
          </cell>
        </row>
        <row r="2867">
          <cell r="A2867">
            <v>2610108089900</v>
          </cell>
          <cell r="T2867">
            <v>2640</v>
          </cell>
        </row>
        <row r="2868">
          <cell r="A2868">
            <v>2610108129900</v>
          </cell>
          <cell r="T2868">
            <v>101</v>
          </cell>
        </row>
        <row r="2869">
          <cell r="A2869">
            <v>2610112089900</v>
          </cell>
          <cell r="T2869">
            <v>0</v>
          </cell>
        </row>
        <row r="2870">
          <cell r="A2870">
            <v>2610112129900</v>
          </cell>
          <cell r="T2870">
            <v>2207</v>
          </cell>
        </row>
        <row r="2871">
          <cell r="A2871">
            <v>2610112169900</v>
          </cell>
          <cell r="T2871">
            <v>0</v>
          </cell>
        </row>
        <row r="2872">
          <cell r="A2872">
            <v>2610116129900</v>
          </cell>
          <cell r="T2872">
            <v>0</v>
          </cell>
        </row>
        <row r="2873">
          <cell r="A2873">
            <v>2610116169900</v>
          </cell>
          <cell r="T2873">
            <v>537</v>
          </cell>
        </row>
        <row r="2874">
          <cell r="A2874">
            <v>2610116209900</v>
          </cell>
          <cell r="T2874">
            <v>0</v>
          </cell>
        </row>
        <row r="2875">
          <cell r="A2875">
            <v>2610120169900</v>
          </cell>
          <cell r="T2875">
            <v>0</v>
          </cell>
        </row>
        <row r="2876">
          <cell r="A2876">
            <v>2610120209900</v>
          </cell>
          <cell r="T2876">
            <v>115</v>
          </cell>
        </row>
        <row r="2877">
          <cell r="A2877">
            <v>2610120249900</v>
          </cell>
          <cell r="T2877">
            <v>0</v>
          </cell>
        </row>
        <row r="2878">
          <cell r="A2878">
            <v>2610124209900</v>
          </cell>
          <cell r="T2878">
            <v>0</v>
          </cell>
        </row>
        <row r="2879">
          <cell r="A2879">
            <v>2610124249900</v>
          </cell>
          <cell r="T2879">
            <v>70</v>
          </cell>
        </row>
        <row r="2880">
          <cell r="A2880">
            <v>2610124329900</v>
          </cell>
          <cell r="T2880">
            <v>0</v>
          </cell>
        </row>
        <row r="2881">
          <cell r="A2881">
            <v>2610132249900</v>
          </cell>
          <cell r="T2881">
            <v>0</v>
          </cell>
        </row>
        <row r="2882">
          <cell r="A2882">
            <v>2610132329900</v>
          </cell>
          <cell r="T2882">
            <v>0</v>
          </cell>
        </row>
        <row r="2883">
          <cell r="A2883">
            <v>2610508069900</v>
          </cell>
          <cell r="T2883">
            <v>0</v>
          </cell>
        </row>
        <row r="2884">
          <cell r="A2884">
            <v>2610508089900</v>
          </cell>
          <cell r="T2884">
            <v>2460</v>
          </cell>
        </row>
        <row r="2885">
          <cell r="A2885">
            <v>2610508129900</v>
          </cell>
          <cell r="T2885">
            <v>531</v>
          </cell>
        </row>
        <row r="2886">
          <cell r="A2886">
            <v>2610512089900</v>
          </cell>
          <cell r="T2886">
            <v>0</v>
          </cell>
        </row>
        <row r="2887">
          <cell r="A2887">
            <v>2610512129900</v>
          </cell>
          <cell r="T2887">
            <v>2706</v>
          </cell>
        </row>
        <row r="2888">
          <cell r="A2888">
            <v>2610516089900</v>
          </cell>
          <cell r="T2888">
            <v>0</v>
          </cell>
        </row>
        <row r="2889">
          <cell r="A2889">
            <v>2610516129900</v>
          </cell>
          <cell r="T2889">
            <v>0</v>
          </cell>
        </row>
        <row r="2890">
          <cell r="A2890">
            <v>2610516169900</v>
          </cell>
          <cell r="T2890">
            <v>411</v>
          </cell>
        </row>
        <row r="2891">
          <cell r="A2891">
            <v>2610516209900</v>
          </cell>
          <cell r="T2891">
            <v>0</v>
          </cell>
        </row>
        <row r="2892">
          <cell r="A2892">
            <v>2610520089900</v>
          </cell>
          <cell r="T2892">
            <v>0</v>
          </cell>
        </row>
        <row r="2893">
          <cell r="A2893">
            <v>2610520169900</v>
          </cell>
          <cell r="T2893">
            <v>0</v>
          </cell>
        </row>
        <row r="2894">
          <cell r="A2894">
            <v>2610520209900</v>
          </cell>
          <cell r="T2894">
            <v>62</v>
          </cell>
        </row>
        <row r="2895">
          <cell r="A2895">
            <v>2610520249900</v>
          </cell>
          <cell r="T2895">
            <v>0</v>
          </cell>
        </row>
        <row r="2896">
          <cell r="A2896">
            <v>2610524209900</v>
          </cell>
          <cell r="T2896">
            <v>0</v>
          </cell>
        </row>
        <row r="2897">
          <cell r="A2897">
            <v>2610524249900</v>
          </cell>
          <cell r="T2897">
            <v>11</v>
          </cell>
        </row>
        <row r="2898">
          <cell r="A2898">
            <v>2610532329900</v>
          </cell>
          <cell r="T2898">
            <v>15</v>
          </cell>
        </row>
        <row r="2899">
          <cell r="A2899">
            <v>2615408989900</v>
          </cell>
          <cell r="T2899">
            <v>1730</v>
          </cell>
        </row>
        <row r="2900">
          <cell r="A2900">
            <v>2615412989900</v>
          </cell>
          <cell r="T2900">
            <v>841</v>
          </cell>
        </row>
        <row r="2901">
          <cell r="A2901">
            <v>2615416989900</v>
          </cell>
          <cell r="T2901">
            <v>0</v>
          </cell>
        </row>
        <row r="2902">
          <cell r="A2902">
            <v>2615420989900</v>
          </cell>
          <cell r="T2902">
            <v>0</v>
          </cell>
        </row>
        <row r="2903">
          <cell r="A2903">
            <v>2615424989900</v>
          </cell>
          <cell r="T2903">
            <v>0</v>
          </cell>
        </row>
        <row r="2904">
          <cell r="A2904">
            <v>2615432989900</v>
          </cell>
          <cell r="T2904">
            <v>0</v>
          </cell>
        </row>
        <row r="2905">
          <cell r="A2905">
            <v>2615436989900</v>
          </cell>
          <cell r="T2905">
            <v>0</v>
          </cell>
        </row>
        <row r="2906">
          <cell r="A2906">
            <v>2615438989900</v>
          </cell>
          <cell r="T2906">
            <v>0</v>
          </cell>
        </row>
        <row r="2907">
          <cell r="A2907">
            <v>2615442989900</v>
          </cell>
          <cell r="T2907">
            <v>0</v>
          </cell>
        </row>
        <row r="2908">
          <cell r="A2908">
            <v>2616508089900</v>
          </cell>
          <cell r="T2908">
            <v>4460</v>
          </cell>
        </row>
        <row r="2909">
          <cell r="A2909">
            <v>2616512089900</v>
          </cell>
          <cell r="T2909">
            <v>601</v>
          </cell>
        </row>
        <row r="2910">
          <cell r="A2910">
            <v>2616512129900</v>
          </cell>
          <cell r="T2910">
            <v>4029</v>
          </cell>
        </row>
        <row r="2911">
          <cell r="A2911">
            <v>2616516089900</v>
          </cell>
          <cell r="T2911">
            <v>0</v>
          </cell>
        </row>
        <row r="2912">
          <cell r="A2912">
            <v>2616516129900</v>
          </cell>
          <cell r="T2912">
            <v>0</v>
          </cell>
        </row>
        <row r="2913">
          <cell r="A2913">
            <v>2616516169900</v>
          </cell>
          <cell r="T2913">
            <v>0</v>
          </cell>
        </row>
        <row r="2914">
          <cell r="A2914">
            <v>2616520089900</v>
          </cell>
          <cell r="T2914">
            <v>0</v>
          </cell>
        </row>
        <row r="2915">
          <cell r="A2915">
            <v>2616520129900</v>
          </cell>
          <cell r="T2915">
            <v>0</v>
          </cell>
        </row>
        <row r="2916">
          <cell r="A2916">
            <v>2616520169900</v>
          </cell>
          <cell r="T2916">
            <v>111</v>
          </cell>
        </row>
        <row r="2917">
          <cell r="A2917">
            <v>2616520209900</v>
          </cell>
          <cell r="T2917">
            <v>0</v>
          </cell>
        </row>
        <row r="2918">
          <cell r="A2918">
            <v>2616524129900</v>
          </cell>
          <cell r="T2918">
            <v>0</v>
          </cell>
        </row>
        <row r="2919">
          <cell r="A2919">
            <v>2616524169900</v>
          </cell>
          <cell r="T2919">
            <v>0</v>
          </cell>
        </row>
        <row r="2920">
          <cell r="A2920">
            <v>2616524209900</v>
          </cell>
          <cell r="T2920">
            <v>0</v>
          </cell>
        </row>
        <row r="2921">
          <cell r="A2921">
            <v>2616524249900</v>
          </cell>
          <cell r="T2921">
            <v>170</v>
          </cell>
        </row>
        <row r="2922">
          <cell r="A2922">
            <v>2616532089900</v>
          </cell>
          <cell r="T2922">
            <v>0</v>
          </cell>
        </row>
        <row r="2923">
          <cell r="A2923">
            <v>2616532129900</v>
          </cell>
          <cell r="T2923">
            <v>0</v>
          </cell>
        </row>
        <row r="2924">
          <cell r="A2924">
            <v>2616532169900</v>
          </cell>
          <cell r="T2924">
            <v>0</v>
          </cell>
        </row>
        <row r="2925">
          <cell r="A2925">
            <v>2616532209900</v>
          </cell>
          <cell r="T2925">
            <v>0</v>
          </cell>
        </row>
        <row r="2926">
          <cell r="A2926">
            <v>2616532249900</v>
          </cell>
          <cell r="T2926">
            <v>0</v>
          </cell>
        </row>
        <row r="2927">
          <cell r="A2927">
            <v>2616532329900</v>
          </cell>
          <cell r="T2927">
            <v>74</v>
          </cell>
        </row>
        <row r="2928">
          <cell r="A2928">
            <v>2616536169900</v>
          </cell>
          <cell r="T2928">
            <v>0</v>
          </cell>
        </row>
        <row r="2929">
          <cell r="A2929">
            <v>2616536209900</v>
          </cell>
          <cell r="T2929">
            <v>0</v>
          </cell>
        </row>
        <row r="2930">
          <cell r="A2930">
            <v>2616536249900</v>
          </cell>
          <cell r="T2930">
            <v>0</v>
          </cell>
        </row>
        <row r="2931">
          <cell r="A2931">
            <v>2616536329900</v>
          </cell>
          <cell r="T2931">
            <v>0</v>
          </cell>
        </row>
        <row r="2932">
          <cell r="A2932">
            <v>2616536369900</v>
          </cell>
          <cell r="T2932">
            <v>7</v>
          </cell>
        </row>
        <row r="2933">
          <cell r="A2933">
            <v>2616538249900</v>
          </cell>
          <cell r="T2933">
            <v>0</v>
          </cell>
        </row>
        <row r="2934">
          <cell r="A2934">
            <v>2616538329900</v>
          </cell>
          <cell r="T2934">
            <v>0</v>
          </cell>
        </row>
        <row r="2935">
          <cell r="A2935">
            <v>2616538369900</v>
          </cell>
          <cell r="T2935">
            <v>0</v>
          </cell>
        </row>
        <row r="2936">
          <cell r="A2936">
            <v>2616538389900</v>
          </cell>
          <cell r="T2936">
            <v>0</v>
          </cell>
        </row>
        <row r="2937">
          <cell r="A2937">
            <v>2616542369900</v>
          </cell>
          <cell r="T2937">
            <v>0</v>
          </cell>
        </row>
        <row r="2938">
          <cell r="A2938">
            <v>2616542389900</v>
          </cell>
          <cell r="T2938">
            <v>0</v>
          </cell>
        </row>
        <row r="2939">
          <cell r="A2939">
            <v>2616542429900</v>
          </cell>
          <cell r="T2939">
            <v>0</v>
          </cell>
        </row>
        <row r="2940">
          <cell r="A2940">
            <v>2616708089900</v>
          </cell>
          <cell r="T2940">
            <v>0</v>
          </cell>
        </row>
        <row r="2941">
          <cell r="A2941">
            <v>2616712129900</v>
          </cell>
          <cell r="T2941">
            <v>0</v>
          </cell>
        </row>
        <row r="2942">
          <cell r="A2942">
            <v>2617208089900</v>
          </cell>
          <cell r="T2942">
            <v>1490</v>
          </cell>
        </row>
        <row r="2943">
          <cell r="A2943">
            <v>2617212129900</v>
          </cell>
          <cell r="T2943">
            <v>1266</v>
          </cell>
        </row>
        <row r="2944">
          <cell r="A2944">
            <v>2617216169900</v>
          </cell>
          <cell r="T2944">
            <v>356</v>
          </cell>
        </row>
        <row r="2945">
          <cell r="A2945">
            <v>2617220209900</v>
          </cell>
          <cell r="T2945">
            <v>72</v>
          </cell>
        </row>
        <row r="2946">
          <cell r="A2946">
            <v>2617224249900</v>
          </cell>
          <cell r="T2946">
            <v>44</v>
          </cell>
        </row>
        <row r="2947">
          <cell r="A2947">
            <v>2617232329900</v>
          </cell>
          <cell r="T2947">
            <v>0</v>
          </cell>
        </row>
        <row r="2948">
          <cell r="A2948">
            <v>2617236369900</v>
          </cell>
          <cell r="T2948">
            <v>0</v>
          </cell>
        </row>
        <row r="2949">
          <cell r="A2949">
            <v>2617238389900</v>
          </cell>
          <cell r="T2949">
            <v>0</v>
          </cell>
        </row>
        <row r="2950">
          <cell r="A2950">
            <v>2617242429900</v>
          </cell>
          <cell r="T2950">
            <v>0</v>
          </cell>
        </row>
        <row r="2951">
          <cell r="A2951">
            <v>2623508089900</v>
          </cell>
          <cell r="T2951">
            <v>9446</v>
          </cell>
        </row>
        <row r="2952">
          <cell r="A2952">
            <v>2623512089900</v>
          </cell>
          <cell r="T2952">
            <v>1</v>
          </cell>
        </row>
        <row r="2953">
          <cell r="A2953">
            <v>2623512129900</v>
          </cell>
          <cell r="T2953">
            <v>1911</v>
          </cell>
        </row>
        <row r="2954">
          <cell r="A2954">
            <v>2623516129900</v>
          </cell>
          <cell r="T2954">
            <v>0</v>
          </cell>
        </row>
        <row r="2955">
          <cell r="A2955">
            <v>2623516169900</v>
          </cell>
          <cell r="T2955">
            <v>1910</v>
          </cell>
        </row>
        <row r="2956">
          <cell r="A2956">
            <v>2623520209900</v>
          </cell>
          <cell r="T2956">
            <v>278</v>
          </cell>
        </row>
        <row r="2957">
          <cell r="A2957">
            <v>2623524249900</v>
          </cell>
          <cell r="T2957">
            <v>167</v>
          </cell>
        </row>
        <row r="2958">
          <cell r="A2958">
            <v>2623532329900</v>
          </cell>
          <cell r="T2958">
            <v>0</v>
          </cell>
        </row>
        <row r="2959">
          <cell r="A2959">
            <v>2623536369900</v>
          </cell>
          <cell r="T2959">
            <v>0</v>
          </cell>
        </row>
        <row r="2960">
          <cell r="A2960">
            <v>2623538389900</v>
          </cell>
          <cell r="T2960">
            <v>0</v>
          </cell>
        </row>
        <row r="2961">
          <cell r="A2961">
            <v>2623542429900</v>
          </cell>
          <cell r="T2961">
            <v>0</v>
          </cell>
        </row>
        <row r="2962">
          <cell r="A2962">
            <v>2625408089900</v>
          </cell>
          <cell r="T2962">
            <v>2395</v>
          </cell>
        </row>
        <row r="2963">
          <cell r="A2963">
            <v>2625412129900</v>
          </cell>
          <cell r="T2963">
            <v>2361</v>
          </cell>
        </row>
        <row r="2964">
          <cell r="A2964">
            <v>2625416169900</v>
          </cell>
          <cell r="T2964">
            <v>470</v>
          </cell>
        </row>
        <row r="2965">
          <cell r="A2965">
            <v>2625420209900</v>
          </cell>
          <cell r="T2965">
            <v>45</v>
          </cell>
        </row>
        <row r="2966">
          <cell r="A2966">
            <v>2625424249900</v>
          </cell>
          <cell r="T2966">
            <v>7</v>
          </cell>
        </row>
        <row r="2967">
          <cell r="A2967">
            <v>2625432329900</v>
          </cell>
          <cell r="T2967">
            <v>19</v>
          </cell>
        </row>
        <row r="2968">
          <cell r="A2968">
            <v>2625436369900</v>
          </cell>
          <cell r="T2968">
            <v>0</v>
          </cell>
        </row>
        <row r="2969">
          <cell r="A2969">
            <v>2625438389900</v>
          </cell>
          <cell r="T2969">
            <v>0</v>
          </cell>
        </row>
        <row r="2970">
          <cell r="A2970">
            <v>2625442429900</v>
          </cell>
          <cell r="T2970">
            <v>0</v>
          </cell>
        </row>
        <row r="2971">
          <cell r="A2971">
            <v>2629008089900</v>
          </cell>
          <cell r="T2971">
            <v>1730</v>
          </cell>
        </row>
        <row r="2972">
          <cell r="A2972">
            <v>2629012129900</v>
          </cell>
          <cell r="T2972">
            <v>1381</v>
          </cell>
        </row>
        <row r="2973">
          <cell r="A2973">
            <v>2629016169900</v>
          </cell>
          <cell r="T2973">
            <v>665</v>
          </cell>
        </row>
        <row r="2974">
          <cell r="A2974">
            <v>2629020209900</v>
          </cell>
          <cell r="T2974">
            <v>152</v>
          </cell>
        </row>
        <row r="2975">
          <cell r="A2975">
            <v>2629024249900</v>
          </cell>
          <cell r="T2975">
            <v>0</v>
          </cell>
        </row>
        <row r="2976">
          <cell r="A2976">
            <v>2629032329900</v>
          </cell>
          <cell r="T2976">
            <v>54</v>
          </cell>
        </row>
        <row r="2977">
          <cell r="A2977">
            <v>2629036369900</v>
          </cell>
          <cell r="T2977">
            <v>0</v>
          </cell>
        </row>
        <row r="2978">
          <cell r="A2978">
            <v>2629038389900</v>
          </cell>
          <cell r="T2978">
            <v>0</v>
          </cell>
        </row>
        <row r="2979">
          <cell r="A2979">
            <v>2629042429900</v>
          </cell>
          <cell r="T2979">
            <v>0</v>
          </cell>
        </row>
        <row r="2980">
          <cell r="A2980">
            <v>2629508089900</v>
          </cell>
          <cell r="T2980">
            <v>70</v>
          </cell>
        </row>
        <row r="2981">
          <cell r="A2981">
            <v>2629512129900</v>
          </cell>
          <cell r="T2981">
            <v>986</v>
          </cell>
        </row>
        <row r="2982">
          <cell r="A2982">
            <v>2629516169900</v>
          </cell>
          <cell r="T2982">
            <v>100</v>
          </cell>
        </row>
        <row r="2983">
          <cell r="A2983">
            <v>2629520209900</v>
          </cell>
          <cell r="T2983">
            <v>60</v>
          </cell>
        </row>
        <row r="2984">
          <cell r="A2984">
            <v>2629524249900</v>
          </cell>
          <cell r="T2984">
            <v>5</v>
          </cell>
        </row>
        <row r="2985">
          <cell r="A2985">
            <v>2629532329900</v>
          </cell>
          <cell r="T2985">
            <v>0</v>
          </cell>
        </row>
        <row r="2986">
          <cell r="A2986">
            <v>2629536369900</v>
          </cell>
          <cell r="T2986">
            <v>0</v>
          </cell>
        </row>
        <row r="2987">
          <cell r="A2987">
            <v>2629538389900</v>
          </cell>
          <cell r="T2987">
            <v>0</v>
          </cell>
        </row>
        <row r="2988">
          <cell r="A2988">
            <v>2629542429900</v>
          </cell>
          <cell r="T2988">
            <v>0</v>
          </cell>
        </row>
        <row r="2989">
          <cell r="A2989">
            <v>2641012089900</v>
          </cell>
          <cell r="T2989">
            <v>800</v>
          </cell>
        </row>
        <row r="2990">
          <cell r="A2990">
            <v>2641016089900</v>
          </cell>
          <cell r="T2990">
            <v>0</v>
          </cell>
        </row>
        <row r="2991">
          <cell r="A2991">
            <v>2641016129900</v>
          </cell>
          <cell r="T2991">
            <v>0</v>
          </cell>
        </row>
        <row r="2992">
          <cell r="A2992">
            <v>2641020089900</v>
          </cell>
          <cell r="T2992">
            <v>0</v>
          </cell>
        </row>
        <row r="2993">
          <cell r="A2993">
            <v>2641020129900</v>
          </cell>
          <cell r="T2993">
            <v>0</v>
          </cell>
        </row>
        <row r="2994">
          <cell r="A2994">
            <v>2641020169900</v>
          </cell>
          <cell r="T2994">
            <v>0</v>
          </cell>
        </row>
        <row r="2995">
          <cell r="A2995">
            <v>2641024089900</v>
          </cell>
          <cell r="T2995">
            <v>0</v>
          </cell>
        </row>
        <row r="2996">
          <cell r="A2996">
            <v>2641024129900</v>
          </cell>
          <cell r="T2996">
            <v>0</v>
          </cell>
        </row>
        <row r="2997">
          <cell r="A2997">
            <v>2641024169900</v>
          </cell>
          <cell r="T2997">
            <v>15</v>
          </cell>
        </row>
        <row r="2998">
          <cell r="A2998">
            <v>2641024209900</v>
          </cell>
          <cell r="T2998">
            <v>10</v>
          </cell>
        </row>
        <row r="2999">
          <cell r="A2999">
            <v>2641032089900</v>
          </cell>
          <cell r="T2999">
            <v>0</v>
          </cell>
        </row>
        <row r="3000">
          <cell r="A3000">
            <v>2641032129900</v>
          </cell>
          <cell r="T3000">
            <v>0</v>
          </cell>
        </row>
        <row r="3001">
          <cell r="A3001">
            <v>2641032169900</v>
          </cell>
          <cell r="T3001">
            <v>0</v>
          </cell>
        </row>
        <row r="3002">
          <cell r="A3002">
            <v>2641032209900</v>
          </cell>
          <cell r="T3002">
            <v>0</v>
          </cell>
        </row>
        <row r="3003">
          <cell r="A3003">
            <v>2641032249900</v>
          </cell>
          <cell r="T3003">
            <v>2</v>
          </cell>
        </row>
        <row r="3004">
          <cell r="A3004">
            <v>2641036169900</v>
          </cell>
          <cell r="T3004">
            <v>0</v>
          </cell>
        </row>
        <row r="3005">
          <cell r="A3005">
            <v>2641036209900</v>
          </cell>
          <cell r="T3005">
            <v>0</v>
          </cell>
        </row>
        <row r="3006">
          <cell r="A3006">
            <v>2641036249900</v>
          </cell>
          <cell r="T3006">
            <v>0</v>
          </cell>
        </row>
        <row r="3007">
          <cell r="A3007">
            <v>2641036329900</v>
          </cell>
          <cell r="T3007">
            <v>0</v>
          </cell>
        </row>
        <row r="3008">
          <cell r="A3008">
            <v>2641038209900</v>
          </cell>
          <cell r="T3008">
            <v>0</v>
          </cell>
        </row>
        <row r="3009">
          <cell r="A3009">
            <v>2641038249900</v>
          </cell>
          <cell r="T3009">
            <v>0</v>
          </cell>
        </row>
        <row r="3010">
          <cell r="A3010">
            <v>2641038329900</v>
          </cell>
          <cell r="T3010">
            <v>0</v>
          </cell>
        </row>
        <row r="3011">
          <cell r="A3011">
            <v>2641038369900</v>
          </cell>
          <cell r="T3011">
            <v>0</v>
          </cell>
        </row>
        <row r="3012">
          <cell r="A3012">
            <v>2641042369900</v>
          </cell>
          <cell r="T3012">
            <v>0</v>
          </cell>
        </row>
        <row r="3013">
          <cell r="A3013">
            <v>2641042389900</v>
          </cell>
          <cell r="T3013">
            <v>0</v>
          </cell>
        </row>
        <row r="3014">
          <cell r="A3014">
            <v>2646008080800</v>
          </cell>
          <cell r="T3014">
            <v>250</v>
          </cell>
        </row>
        <row r="3015">
          <cell r="A3015">
            <v>2646012120800</v>
          </cell>
          <cell r="T3015">
            <v>280</v>
          </cell>
        </row>
        <row r="3016">
          <cell r="A3016">
            <v>2646012121200</v>
          </cell>
          <cell r="T3016">
            <v>2728</v>
          </cell>
        </row>
        <row r="3017">
          <cell r="A3017">
            <v>2646016161200</v>
          </cell>
          <cell r="T3017">
            <v>380</v>
          </cell>
        </row>
        <row r="3018">
          <cell r="A3018">
            <v>2646016161600</v>
          </cell>
          <cell r="T3018">
            <v>81</v>
          </cell>
        </row>
        <row r="3019">
          <cell r="A3019">
            <v>2646020200800</v>
          </cell>
          <cell r="T3019">
            <v>0</v>
          </cell>
        </row>
        <row r="3020">
          <cell r="A3020">
            <v>2646020201200</v>
          </cell>
          <cell r="T3020">
            <v>118</v>
          </cell>
        </row>
        <row r="3021">
          <cell r="A3021">
            <v>2646020201600</v>
          </cell>
          <cell r="T3021">
            <v>0</v>
          </cell>
        </row>
        <row r="3022">
          <cell r="A3022">
            <v>2646020202000</v>
          </cell>
          <cell r="T3022">
            <v>83</v>
          </cell>
        </row>
        <row r="3023">
          <cell r="A3023">
            <v>2646024241200</v>
          </cell>
          <cell r="T3023">
            <v>71</v>
          </cell>
        </row>
        <row r="3024">
          <cell r="A3024">
            <v>2646024241600</v>
          </cell>
          <cell r="T3024">
            <v>8</v>
          </cell>
        </row>
        <row r="3025">
          <cell r="A3025">
            <v>2646024242000</v>
          </cell>
          <cell r="T3025">
            <v>0</v>
          </cell>
        </row>
        <row r="3026">
          <cell r="A3026">
            <v>2646024242400</v>
          </cell>
          <cell r="T3026">
            <v>0</v>
          </cell>
        </row>
        <row r="3027">
          <cell r="A3027">
            <v>2646032321200</v>
          </cell>
          <cell r="T3027">
            <v>19</v>
          </cell>
        </row>
        <row r="3028">
          <cell r="A3028">
            <v>2646032321600</v>
          </cell>
          <cell r="T3028">
            <v>26</v>
          </cell>
        </row>
        <row r="3029">
          <cell r="A3029">
            <v>2646032322000</v>
          </cell>
          <cell r="T3029">
            <v>0</v>
          </cell>
        </row>
        <row r="3030">
          <cell r="A3030">
            <v>2646032322400</v>
          </cell>
          <cell r="T3030">
            <v>0</v>
          </cell>
        </row>
        <row r="3031">
          <cell r="A3031">
            <v>2646032323200</v>
          </cell>
          <cell r="T3031">
            <v>39</v>
          </cell>
        </row>
        <row r="3032">
          <cell r="A3032">
            <v>2646036363200</v>
          </cell>
          <cell r="T3032">
            <v>0</v>
          </cell>
        </row>
        <row r="3033">
          <cell r="A3033">
            <v>2646036363600</v>
          </cell>
          <cell r="T3033">
            <v>0</v>
          </cell>
        </row>
        <row r="3034">
          <cell r="A3034">
            <v>2646038383200</v>
          </cell>
          <cell r="T3034">
            <v>0</v>
          </cell>
        </row>
        <row r="3035">
          <cell r="A3035">
            <v>2646038383800</v>
          </cell>
          <cell r="T3035">
            <v>0</v>
          </cell>
        </row>
        <row r="3036">
          <cell r="A3036">
            <v>2646042423200</v>
          </cell>
          <cell r="T3036">
            <v>0</v>
          </cell>
        </row>
        <row r="3037">
          <cell r="A3037">
            <v>2646042424200</v>
          </cell>
          <cell r="T3037">
            <v>0</v>
          </cell>
        </row>
        <row r="3038">
          <cell r="A3038">
            <v>2710104049800</v>
          </cell>
          <cell r="T3038">
            <v>0</v>
          </cell>
        </row>
        <row r="3039">
          <cell r="A3039">
            <v>2710106049800</v>
          </cell>
          <cell r="T3039">
            <v>10</v>
          </cell>
        </row>
        <row r="3040">
          <cell r="A3040">
            <v>2710106069800</v>
          </cell>
          <cell r="T3040">
            <v>0</v>
          </cell>
        </row>
        <row r="3041">
          <cell r="A3041">
            <v>2710106089800</v>
          </cell>
          <cell r="T3041">
            <v>0</v>
          </cell>
        </row>
        <row r="3042">
          <cell r="A3042">
            <v>2710108089800</v>
          </cell>
          <cell r="T3042">
            <v>0</v>
          </cell>
        </row>
        <row r="3043">
          <cell r="A3043">
            <v>2710110089800</v>
          </cell>
          <cell r="T3043">
            <v>0</v>
          </cell>
        </row>
        <row r="3044">
          <cell r="A3044">
            <v>2715406989800</v>
          </cell>
          <cell r="T3044">
            <v>155</v>
          </cell>
        </row>
        <row r="3045">
          <cell r="A3045">
            <v>2719002989800</v>
          </cell>
          <cell r="T3045">
            <v>1241</v>
          </cell>
        </row>
        <row r="3046">
          <cell r="A3046">
            <v>2719003989800</v>
          </cell>
          <cell r="T3046">
            <v>7655</v>
          </cell>
        </row>
        <row r="3047">
          <cell r="A3047">
            <v>2719004989800</v>
          </cell>
          <cell r="T3047">
            <v>36733</v>
          </cell>
        </row>
        <row r="3048">
          <cell r="A3048">
            <v>2719005989800</v>
          </cell>
          <cell r="T3048">
            <v>5114</v>
          </cell>
        </row>
        <row r="3049">
          <cell r="A3049">
            <v>2719006989800</v>
          </cell>
          <cell r="T3049">
            <v>22040</v>
          </cell>
        </row>
        <row r="3050">
          <cell r="A3050">
            <v>2719008989800</v>
          </cell>
          <cell r="T3050">
            <v>2342</v>
          </cell>
        </row>
        <row r="3051">
          <cell r="A3051">
            <v>2719010989800</v>
          </cell>
          <cell r="T3051">
            <v>3626</v>
          </cell>
        </row>
        <row r="3052">
          <cell r="A3052">
            <v>2719012989800</v>
          </cell>
          <cell r="T3052">
            <v>1096</v>
          </cell>
        </row>
        <row r="3053">
          <cell r="A3053">
            <v>2719014989800</v>
          </cell>
          <cell r="T3053">
            <v>1800</v>
          </cell>
        </row>
        <row r="3054">
          <cell r="A3054">
            <v>2719302989800</v>
          </cell>
          <cell r="T3054">
            <v>17975</v>
          </cell>
        </row>
        <row r="3055">
          <cell r="A3055">
            <v>2719303989800</v>
          </cell>
          <cell r="T3055">
            <v>28279</v>
          </cell>
        </row>
        <row r="3056">
          <cell r="A3056">
            <v>2719304989800</v>
          </cell>
          <cell r="T3056">
            <v>120981</v>
          </cell>
        </row>
        <row r="3057">
          <cell r="A3057">
            <v>2719305989800</v>
          </cell>
          <cell r="T3057">
            <v>9796</v>
          </cell>
        </row>
        <row r="3058">
          <cell r="A3058">
            <v>2719306989800</v>
          </cell>
          <cell r="T3058">
            <v>49345</v>
          </cell>
        </row>
        <row r="3059">
          <cell r="A3059">
            <v>2719308989800</v>
          </cell>
          <cell r="T3059">
            <v>13120</v>
          </cell>
        </row>
        <row r="3060">
          <cell r="A3060">
            <v>2719310989800</v>
          </cell>
          <cell r="T3060">
            <v>28855</v>
          </cell>
        </row>
        <row r="3061">
          <cell r="A3061">
            <v>2719312989800</v>
          </cell>
          <cell r="T3061">
            <v>1830</v>
          </cell>
        </row>
        <row r="3062">
          <cell r="A3062">
            <v>2719314989800</v>
          </cell>
          <cell r="T3062">
            <v>5860</v>
          </cell>
        </row>
        <row r="3063">
          <cell r="A3063">
            <v>2725506049800</v>
          </cell>
          <cell r="T3063">
            <v>0</v>
          </cell>
        </row>
        <row r="3064">
          <cell r="A3064">
            <v>2731306049900</v>
          </cell>
          <cell r="T3064">
            <v>3510</v>
          </cell>
        </row>
        <row r="3065">
          <cell r="A3065">
            <v>2731306069900</v>
          </cell>
          <cell r="T3065">
            <v>3397</v>
          </cell>
        </row>
        <row r="3066">
          <cell r="A3066">
            <v>2731308069900</v>
          </cell>
          <cell r="T3066">
            <v>3177</v>
          </cell>
        </row>
        <row r="3067">
          <cell r="A3067">
            <v>2734306089900</v>
          </cell>
          <cell r="T3067">
            <v>6566</v>
          </cell>
        </row>
        <row r="3068">
          <cell r="A3068">
            <v>2734308089900</v>
          </cell>
          <cell r="T3068">
            <v>1300</v>
          </cell>
        </row>
        <row r="3069">
          <cell r="A3069">
            <v>2739404069900</v>
          </cell>
          <cell r="T3069">
            <v>5508</v>
          </cell>
        </row>
        <row r="3070">
          <cell r="A3070">
            <v>2739406079900</v>
          </cell>
          <cell r="T3070">
            <v>0</v>
          </cell>
        </row>
        <row r="3071">
          <cell r="A3071">
            <v>2739406089900</v>
          </cell>
          <cell r="T3071">
            <v>6991</v>
          </cell>
        </row>
        <row r="3072">
          <cell r="A3072">
            <v>2746004040400</v>
          </cell>
          <cell r="T3072">
            <v>0</v>
          </cell>
        </row>
        <row r="3073">
          <cell r="A3073">
            <v>2746006060600</v>
          </cell>
          <cell r="T3073">
            <v>30</v>
          </cell>
        </row>
        <row r="3074">
          <cell r="A3074">
            <v>2746014141400</v>
          </cell>
          <cell r="T3074">
            <v>0</v>
          </cell>
        </row>
        <row r="3075">
          <cell r="A3075">
            <v>2765702029800</v>
          </cell>
          <cell r="T3075">
            <v>0</v>
          </cell>
        </row>
        <row r="3076">
          <cell r="A3076">
            <v>2765704049800</v>
          </cell>
          <cell r="T3076">
            <v>0</v>
          </cell>
        </row>
        <row r="3077">
          <cell r="A3077">
            <v>2765706049800</v>
          </cell>
          <cell r="T3077">
            <v>23</v>
          </cell>
        </row>
        <row r="3078">
          <cell r="A3078">
            <v>2765706069800</v>
          </cell>
          <cell r="T3078">
            <v>0</v>
          </cell>
        </row>
        <row r="3079">
          <cell r="A3079">
            <v>2765710109800</v>
          </cell>
          <cell r="T3079">
            <v>210</v>
          </cell>
        </row>
        <row r="3080">
          <cell r="A3080">
            <v>2765714149800</v>
          </cell>
          <cell r="T3080">
            <v>0</v>
          </cell>
        </row>
        <row r="3081">
          <cell r="A3081">
            <v>3012812129800</v>
          </cell>
          <cell r="T3081">
            <v>5255</v>
          </cell>
        </row>
        <row r="3082">
          <cell r="A3082">
            <v>3013112089800</v>
          </cell>
          <cell r="T3082">
            <v>3893</v>
          </cell>
        </row>
        <row r="3083">
          <cell r="A3083">
            <v>3013112129800</v>
          </cell>
          <cell r="T3083">
            <v>1486</v>
          </cell>
        </row>
        <row r="3084">
          <cell r="A3084">
            <v>3013212089800</v>
          </cell>
          <cell r="T3084">
            <v>11582</v>
          </cell>
        </row>
        <row r="3085">
          <cell r="A3085">
            <v>3013212129800</v>
          </cell>
          <cell r="T3085">
            <v>5967</v>
          </cell>
        </row>
        <row r="3086">
          <cell r="A3086">
            <v>3013512089800</v>
          </cell>
          <cell r="T3086">
            <v>7791</v>
          </cell>
        </row>
        <row r="3087">
          <cell r="A3087">
            <v>3013512129800</v>
          </cell>
          <cell r="T3087">
            <v>6052</v>
          </cell>
        </row>
        <row r="3088">
          <cell r="A3088">
            <v>3013612069800</v>
          </cell>
          <cell r="T3088">
            <v>202</v>
          </cell>
        </row>
        <row r="3089">
          <cell r="A3089">
            <v>3013612089800</v>
          </cell>
          <cell r="T3089">
            <v>22585</v>
          </cell>
        </row>
        <row r="3090">
          <cell r="A3090">
            <v>3013612120800</v>
          </cell>
          <cell r="T3090">
            <v>21827</v>
          </cell>
        </row>
        <row r="3091">
          <cell r="A3091">
            <v>3013812129800</v>
          </cell>
          <cell r="T3091">
            <v>3027</v>
          </cell>
        </row>
        <row r="3092">
          <cell r="A3092">
            <v>3015412989800</v>
          </cell>
          <cell r="T3092">
            <v>34561</v>
          </cell>
        </row>
        <row r="3093">
          <cell r="A3093">
            <v>3015612089800</v>
          </cell>
          <cell r="T3093">
            <v>14414</v>
          </cell>
        </row>
        <row r="3094">
          <cell r="A3094">
            <v>3015612129800</v>
          </cell>
          <cell r="T3094">
            <v>6480</v>
          </cell>
        </row>
        <row r="3095">
          <cell r="A3095">
            <v>3019212989800</v>
          </cell>
          <cell r="T3095">
            <v>422</v>
          </cell>
        </row>
        <row r="3096">
          <cell r="A3096">
            <v>3025806129800</v>
          </cell>
          <cell r="T3096">
            <v>1</v>
          </cell>
        </row>
        <row r="3097">
          <cell r="A3097">
            <v>3035212121200</v>
          </cell>
          <cell r="T3097">
            <v>1225</v>
          </cell>
        </row>
        <row r="3098">
          <cell r="A3098">
            <v>3042012089800</v>
          </cell>
          <cell r="T3098">
            <v>1902</v>
          </cell>
        </row>
        <row r="3099">
          <cell r="A3099">
            <v>3072212129800</v>
          </cell>
          <cell r="T3099">
            <v>1802</v>
          </cell>
        </row>
        <row r="3100">
          <cell r="A3100">
            <v>3084012121200</v>
          </cell>
          <cell r="T3100">
            <v>0</v>
          </cell>
        </row>
        <row r="3101">
          <cell r="A3101">
            <v>3110104069800</v>
          </cell>
          <cell r="T3101">
            <v>0</v>
          </cell>
        </row>
        <row r="3102">
          <cell r="A3102">
            <v>3110110089800</v>
          </cell>
          <cell r="T3102">
            <v>0</v>
          </cell>
        </row>
        <row r="3103">
          <cell r="A3103">
            <v>3514106989800</v>
          </cell>
          <cell r="T3103">
            <v>25</v>
          </cell>
        </row>
        <row r="3104">
          <cell r="A3104">
            <v>3514108989800</v>
          </cell>
          <cell r="T3104">
            <v>9146</v>
          </cell>
        </row>
        <row r="3105">
          <cell r="A3105">
            <v>3514108989802</v>
          </cell>
          <cell r="T3105">
            <v>8597</v>
          </cell>
        </row>
        <row r="3106">
          <cell r="A3106">
            <v>3514112989800</v>
          </cell>
          <cell r="T3106">
            <v>5520</v>
          </cell>
        </row>
        <row r="3107">
          <cell r="A3107">
            <v>3514112989802</v>
          </cell>
          <cell r="T3107">
            <v>4127</v>
          </cell>
        </row>
        <row r="3108">
          <cell r="A3108">
            <v>3514116989800</v>
          </cell>
          <cell r="T3108">
            <v>205</v>
          </cell>
        </row>
        <row r="3109">
          <cell r="A3109">
            <v>3514116989802</v>
          </cell>
          <cell r="T3109">
            <v>170</v>
          </cell>
        </row>
        <row r="3110">
          <cell r="A3110">
            <v>3514120989800</v>
          </cell>
          <cell r="T3110">
            <v>360</v>
          </cell>
        </row>
        <row r="3111">
          <cell r="A3111">
            <v>3514124989800</v>
          </cell>
          <cell r="T3111">
            <v>106</v>
          </cell>
        </row>
        <row r="3112">
          <cell r="A3112">
            <v>3514132989800</v>
          </cell>
          <cell r="T3112">
            <v>88</v>
          </cell>
        </row>
        <row r="3113">
          <cell r="A3113">
            <v>3514404029800</v>
          </cell>
          <cell r="T3113">
            <v>171</v>
          </cell>
        </row>
        <row r="3114">
          <cell r="A3114">
            <v>3514406029800</v>
          </cell>
          <cell r="T3114">
            <v>960</v>
          </cell>
        </row>
        <row r="3115">
          <cell r="A3115">
            <v>3514406049800</v>
          </cell>
          <cell r="T3115">
            <v>750</v>
          </cell>
        </row>
        <row r="3116">
          <cell r="A3116">
            <v>3514408029800</v>
          </cell>
          <cell r="T3116">
            <v>1133</v>
          </cell>
        </row>
        <row r="3117">
          <cell r="A3117">
            <v>3514408049800</v>
          </cell>
          <cell r="T3117">
            <v>3738</v>
          </cell>
        </row>
        <row r="3118">
          <cell r="A3118">
            <v>3514408049802</v>
          </cell>
          <cell r="T3118">
            <v>3738</v>
          </cell>
        </row>
        <row r="3119">
          <cell r="A3119">
            <v>3514408069800</v>
          </cell>
          <cell r="T3119">
            <v>7838</v>
          </cell>
        </row>
        <row r="3120">
          <cell r="A3120">
            <v>3514408069802</v>
          </cell>
          <cell r="T3120">
            <v>7838</v>
          </cell>
        </row>
        <row r="3121">
          <cell r="A3121">
            <v>3514412029800</v>
          </cell>
          <cell r="T3121">
            <v>20</v>
          </cell>
        </row>
        <row r="3122">
          <cell r="A3122">
            <v>3514412049800</v>
          </cell>
          <cell r="T3122">
            <v>323</v>
          </cell>
        </row>
        <row r="3123">
          <cell r="A3123">
            <v>3514412069800</v>
          </cell>
          <cell r="T3123">
            <v>345</v>
          </cell>
        </row>
        <row r="3124">
          <cell r="A3124">
            <v>3514412089800</v>
          </cell>
          <cell r="T3124">
            <v>14540</v>
          </cell>
        </row>
        <row r="3125">
          <cell r="A3125">
            <v>3514412089802</v>
          </cell>
          <cell r="T3125">
            <v>14540</v>
          </cell>
        </row>
        <row r="3126">
          <cell r="A3126">
            <v>3514416029800</v>
          </cell>
          <cell r="T3126">
            <v>6</v>
          </cell>
        </row>
        <row r="3127">
          <cell r="A3127">
            <v>3514416049800</v>
          </cell>
          <cell r="T3127">
            <v>70</v>
          </cell>
        </row>
        <row r="3128">
          <cell r="A3128">
            <v>3514416069800</v>
          </cell>
          <cell r="T3128">
            <v>80</v>
          </cell>
        </row>
        <row r="3129">
          <cell r="A3129">
            <v>3514416089800</v>
          </cell>
          <cell r="T3129">
            <v>2605</v>
          </cell>
        </row>
        <row r="3130">
          <cell r="A3130">
            <v>3514416089802</v>
          </cell>
          <cell r="T3130">
            <v>2504</v>
          </cell>
        </row>
        <row r="3131">
          <cell r="A3131">
            <v>3514416129800</v>
          </cell>
          <cell r="T3131">
            <v>6739</v>
          </cell>
        </row>
        <row r="3132">
          <cell r="A3132">
            <v>3514416129802</v>
          </cell>
          <cell r="T3132">
            <v>6739</v>
          </cell>
        </row>
        <row r="3133">
          <cell r="A3133">
            <v>3514420029800</v>
          </cell>
          <cell r="T3133">
            <v>0</v>
          </cell>
        </row>
        <row r="3134">
          <cell r="A3134">
            <v>3514420049800</v>
          </cell>
          <cell r="T3134">
            <v>10</v>
          </cell>
        </row>
        <row r="3135">
          <cell r="A3135">
            <v>3514420069800</v>
          </cell>
          <cell r="T3135">
            <v>5</v>
          </cell>
        </row>
        <row r="3136">
          <cell r="A3136">
            <v>3514420089800</v>
          </cell>
          <cell r="T3136">
            <v>60</v>
          </cell>
        </row>
        <row r="3137">
          <cell r="A3137">
            <v>3514420129800</v>
          </cell>
          <cell r="T3137">
            <v>320</v>
          </cell>
        </row>
        <row r="3138">
          <cell r="A3138">
            <v>3514420169800</v>
          </cell>
          <cell r="T3138">
            <v>729</v>
          </cell>
        </row>
        <row r="3139">
          <cell r="A3139">
            <v>3514420169802</v>
          </cell>
          <cell r="T3139">
            <v>240</v>
          </cell>
        </row>
        <row r="3140">
          <cell r="A3140">
            <v>3514424049800</v>
          </cell>
          <cell r="T3140">
            <v>10</v>
          </cell>
        </row>
        <row r="3141">
          <cell r="A3141">
            <v>3514424069800</v>
          </cell>
          <cell r="T3141">
            <v>16</v>
          </cell>
        </row>
        <row r="3142">
          <cell r="A3142">
            <v>3514424089800</v>
          </cell>
          <cell r="T3142">
            <v>130</v>
          </cell>
        </row>
        <row r="3143">
          <cell r="A3143">
            <v>3514424129800</v>
          </cell>
          <cell r="T3143">
            <v>307</v>
          </cell>
        </row>
        <row r="3144">
          <cell r="A3144">
            <v>3514424169800</v>
          </cell>
          <cell r="T3144">
            <v>230</v>
          </cell>
        </row>
        <row r="3145">
          <cell r="A3145">
            <v>3514424209800</v>
          </cell>
          <cell r="T3145">
            <v>344</v>
          </cell>
        </row>
        <row r="3146">
          <cell r="A3146">
            <v>3514432069800</v>
          </cell>
          <cell r="T3146">
            <v>15</v>
          </cell>
        </row>
        <row r="3147">
          <cell r="A3147">
            <v>3514432089800</v>
          </cell>
          <cell r="T3147">
            <v>47</v>
          </cell>
        </row>
        <row r="3148">
          <cell r="A3148">
            <v>3514432129800</v>
          </cell>
          <cell r="T3148">
            <v>59</v>
          </cell>
        </row>
        <row r="3149">
          <cell r="A3149">
            <v>3514432169800</v>
          </cell>
          <cell r="T3149">
            <v>179</v>
          </cell>
        </row>
        <row r="3150">
          <cell r="A3150">
            <v>3514432209800</v>
          </cell>
          <cell r="T3150">
            <v>136</v>
          </cell>
        </row>
        <row r="3151">
          <cell r="A3151">
            <v>3514432249800</v>
          </cell>
          <cell r="T3151">
            <v>569</v>
          </cell>
        </row>
        <row r="3152">
          <cell r="A3152">
            <v>3514436129800</v>
          </cell>
          <cell r="T3152">
            <v>1</v>
          </cell>
        </row>
        <row r="3153">
          <cell r="A3153">
            <v>3514436169800</v>
          </cell>
          <cell r="T3153">
            <v>21</v>
          </cell>
        </row>
        <row r="3154">
          <cell r="A3154">
            <v>3514436209800</v>
          </cell>
          <cell r="T3154">
            <v>13</v>
          </cell>
        </row>
        <row r="3155">
          <cell r="A3155">
            <v>3514436249800</v>
          </cell>
          <cell r="T3155">
            <v>16</v>
          </cell>
        </row>
        <row r="3156">
          <cell r="A3156">
            <v>3514436329800</v>
          </cell>
          <cell r="T3156">
            <v>95</v>
          </cell>
        </row>
        <row r="3157">
          <cell r="A3157">
            <v>3514438169800</v>
          </cell>
          <cell r="T3157">
            <v>11</v>
          </cell>
        </row>
        <row r="3158">
          <cell r="A3158">
            <v>3514438209800</v>
          </cell>
          <cell r="T3158">
            <v>1</v>
          </cell>
        </row>
        <row r="3159">
          <cell r="A3159">
            <v>3514438249800</v>
          </cell>
          <cell r="T3159">
            <v>376</v>
          </cell>
        </row>
        <row r="3160">
          <cell r="A3160">
            <v>3514438329800</v>
          </cell>
          <cell r="T3160">
            <v>66</v>
          </cell>
        </row>
        <row r="3161">
          <cell r="A3161">
            <v>3514438369800</v>
          </cell>
          <cell r="T3161">
            <v>16</v>
          </cell>
        </row>
        <row r="3162">
          <cell r="A3162">
            <v>3514442169800</v>
          </cell>
          <cell r="T3162">
            <v>0</v>
          </cell>
        </row>
        <row r="3163">
          <cell r="A3163">
            <v>3514442209800</v>
          </cell>
          <cell r="T3163">
            <v>0</v>
          </cell>
        </row>
        <row r="3164">
          <cell r="A3164">
            <v>3514442249800</v>
          </cell>
          <cell r="T3164">
            <v>2</v>
          </cell>
        </row>
        <row r="3165">
          <cell r="A3165">
            <v>3514442329800</v>
          </cell>
          <cell r="T3165">
            <v>26</v>
          </cell>
        </row>
        <row r="3166">
          <cell r="A3166">
            <v>3514442369800</v>
          </cell>
          <cell r="T3166">
            <v>19</v>
          </cell>
        </row>
        <row r="3167">
          <cell r="A3167">
            <v>3514442389800</v>
          </cell>
          <cell r="T3167">
            <v>25</v>
          </cell>
        </row>
        <row r="3168">
          <cell r="A3168">
            <v>3515402989800</v>
          </cell>
          <cell r="T3168">
            <v>80</v>
          </cell>
        </row>
        <row r="3169">
          <cell r="A3169">
            <v>3515404989800</v>
          </cell>
          <cell r="T3169">
            <v>210</v>
          </cell>
        </row>
        <row r="3170">
          <cell r="A3170">
            <v>3515406989800</v>
          </cell>
          <cell r="T3170">
            <v>4263</v>
          </cell>
        </row>
        <row r="3171">
          <cell r="A3171">
            <v>3515406989802</v>
          </cell>
          <cell r="T3171">
            <v>4263</v>
          </cell>
        </row>
        <row r="3172">
          <cell r="A3172">
            <v>3515408989800</v>
          </cell>
          <cell r="T3172">
            <v>62601</v>
          </cell>
        </row>
        <row r="3173">
          <cell r="A3173">
            <v>3515408989802</v>
          </cell>
          <cell r="T3173">
            <v>62601</v>
          </cell>
        </row>
        <row r="3174">
          <cell r="A3174">
            <v>3515412989800</v>
          </cell>
          <cell r="T3174">
            <v>18420</v>
          </cell>
        </row>
        <row r="3175">
          <cell r="A3175">
            <v>3515412989802</v>
          </cell>
          <cell r="T3175">
            <v>18420</v>
          </cell>
        </row>
        <row r="3176">
          <cell r="A3176">
            <v>3515416989800</v>
          </cell>
          <cell r="T3176">
            <v>4969</v>
          </cell>
        </row>
        <row r="3177">
          <cell r="A3177">
            <v>3515416989802</v>
          </cell>
          <cell r="T3177">
            <v>4969</v>
          </cell>
        </row>
        <row r="3178">
          <cell r="A3178">
            <v>3515420989800</v>
          </cell>
          <cell r="T3178">
            <v>596</v>
          </cell>
        </row>
        <row r="3179">
          <cell r="A3179">
            <v>3515420989802</v>
          </cell>
          <cell r="T3179">
            <v>595</v>
          </cell>
        </row>
        <row r="3180">
          <cell r="A3180">
            <v>3515424989800</v>
          </cell>
          <cell r="T3180">
            <v>438</v>
          </cell>
        </row>
        <row r="3181">
          <cell r="A3181">
            <v>3515432989800</v>
          </cell>
          <cell r="T3181">
            <v>5361</v>
          </cell>
        </row>
        <row r="3182">
          <cell r="A3182">
            <v>3515436989800</v>
          </cell>
          <cell r="T3182">
            <v>71</v>
          </cell>
        </row>
        <row r="3183">
          <cell r="A3183">
            <v>3515438989800</v>
          </cell>
          <cell r="T3183">
            <v>20</v>
          </cell>
        </row>
        <row r="3184">
          <cell r="A3184">
            <v>3515442989800</v>
          </cell>
          <cell r="T3184">
            <v>19</v>
          </cell>
        </row>
        <row r="3185">
          <cell r="A3185">
            <v>3516502029800</v>
          </cell>
          <cell r="T3185">
            <v>160</v>
          </cell>
        </row>
        <row r="3186">
          <cell r="A3186">
            <v>3516504029800</v>
          </cell>
          <cell r="T3186">
            <v>63</v>
          </cell>
        </row>
        <row r="3187">
          <cell r="A3187">
            <v>3516504049800</v>
          </cell>
          <cell r="T3187">
            <v>140</v>
          </cell>
        </row>
        <row r="3188">
          <cell r="A3188">
            <v>3516506029800</v>
          </cell>
          <cell r="T3188">
            <v>0</v>
          </cell>
        </row>
        <row r="3189">
          <cell r="A3189">
            <v>3516506049800</v>
          </cell>
          <cell r="T3189">
            <v>320</v>
          </cell>
        </row>
        <row r="3190">
          <cell r="A3190">
            <v>3516506069800</v>
          </cell>
          <cell r="T3190">
            <v>3510</v>
          </cell>
        </row>
        <row r="3191">
          <cell r="A3191">
            <v>3516506069802</v>
          </cell>
          <cell r="T3191">
            <v>3510</v>
          </cell>
        </row>
        <row r="3192">
          <cell r="A3192">
            <v>3516508029800</v>
          </cell>
          <cell r="T3192">
            <v>10</v>
          </cell>
        </row>
        <row r="3193">
          <cell r="A3193">
            <v>3516508049800</v>
          </cell>
          <cell r="T3193">
            <v>70</v>
          </cell>
        </row>
        <row r="3194">
          <cell r="A3194">
            <v>3516508069800</v>
          </cell>
          <cell r="T3194">
            <v>6930</v>
          </cell>
        </row>
        <row r="3195">
          <cell r="A3195">
            <v>3516508069802</v>
          </cell>
          <cell r="T3195">
            <v>6930</v>
          </cell>
        </row>
        <row r="3196">
          <cell r="A3196">
            <v>3516508089800</v>
          </cell>
          <cell r="T3196">
            <v>47077</v>
          </cell>
        </row>
        <row r="3197">
          <cell r="A3197">
            <v>3516508089802</v>
          </cell>
          <cell r="T3197">
            <v>46987</v>
          </cell>
        </row>
        <row r="3198">
          <cell r="A3198">
            <v>3516512029800</v>
          </cell>
          <cell r="T3198">
            <v>0</v>
          </cell>
        </row>
        <row r="3199">
          <cell r="A3199">
            <v>3516512049800</v>
          </cell>
          <cell r="T3199">
            <v>50</v>
          </cell>
        </row>
        <row r="3200">
          <cell r="A3200">
            <v>3516512069800</v>
          </cell>
          <cell r="T3200">
            <v>22</v>
          </cell>
        </row>
        <row r="3201">
          <cell r="A3201">
            <v>3516512089800</v>
          </cell>
          <cell r="T3201">
            <v>17754</v>
          </cell>
        </row>
        <row r="3202">
          <cell r="A3202">
            <v>3516512089802</v>
          </cell>
          <cell r="T3202">
            <v>17752</v>
          </cell>
        </row>
        <row r="3203">
          <cell r="A3203">
            <v>3516512129800</v>
          </cell>
          <cell r="T3203">
            <v>20576</v>
          </cell>
        </row>
        <row r="3204">
          <cell r="A3204">
            <v>3516512129802</v>
          </cell>
          <cell r="T3204">
            <v>20476</v>
          </cell>
        </row>
        <row r="3205">
          <cell r="A3205">
            <v>3516516049800</v>
          </cell>
          <cell r="T3205">
            <v>15</v>
          </cell>
        </row>
        <row r="3206">
          <cell r="A3206">
            <v>3516516069800</v>
          </cell>
          <cell r="T3206">
            <v>30</v>
          </cell>
        </row>
        <row r="3207">
          <cell r="A3207">
            <v>3516516089800</v>
          </cell>
          <cell r="T3207">
            <v>2142</v>
          </cell>
        </row>
        <row r="3208">
          <cell r="A3208">
            <v>3516516089802</v>
          </cell>
          <cell r="T3208">
            <v>1977</v>
          </cell>
        </row>
        <row r="3209">
          <cell r="A3209">
            <v>3516516129800</v>
          </cell>
          <cell r="T3209">
            <v>11547</v>
          </cell>
        </row>
        <row r="3210">
          <cell r="A3210">
            <v>3516516129802</v>
          </cell>
          <cell r="T3210">
            <v>11547</v>
          </cell>
        </row>
        <row r="3211">
          <cell r="A3211">
            <v>3516516169800</v>
          </cell>
          <cell r="T3211">
            <v>10426</v>
          </cell>
        </row>
        <row r="3212">
          <cell r="A3212">
            <v>3516516169802</v>
          </cell>
          <cell r="T3212">
            <v>10216</v>
          </cell>
        </row>
        <row r="3213">
          <cell r="A3213">
            <v>3516520089800</v>
          </cell>
          <cell r="T3213">
            <v>55</v>
          </cell>
        </row>
        <row r="3214">
          <cell r="A3214">
            <v>3516520129800</v>
          </cell>
          <cell r="T3214">
            <v>425</v>
          </cell>
        </row>
        <row r="3215">
          <cell r="A3215">
            <v>3516520169800</v>
          </cell>
          <cell r="T3215">
            <v>1270</v>
          </cell>
        </row>
        <row r="3216">
          <cell r="A3216">
            <v>3516520209800</v>
          </cell>
          <cell r="T3216">
            <v>1493</v>
          </cell>
        </row>
        <row r="3217">
          <cell r="A3217">
            <v>3516520209802</v>
          </cell>
          <cell r="T3217">
            <v>1015</v>
          </cell>
        </row>
        <row r="3218">
          <cell r="A3218">
            <v>3516524089800</v>
          </cell>
          <cell r="T3218">
            <v>70</v>
          </cell>
        </row>
        <row r="3219">
          <cell r="A3219">
            <v>3516524129800</v>
          </cell>
          <cell r="T3219">
            <v>187</v>
          </cell>
        </row>
        <row r="3220">
          <cell r="A3220">
            <v>3516524169800</v>
          </cell>
          <cell r="T3220">
            <v>422</v>
          </cell>
        </row>
        <row r="3221">
          <cell r="A3221">
            <v>3516524209800</v>
          </cell>
          <cell r="T3221">
            <v>326</v>
          </cell>
        </row>
        <row r="3222">
          <cell r="A3222">
            <v>3516524249800</v>
          </cell>
          <cell r="T3222">
            <v>619</v>
          </cell>
        </row>
        <row r="3223">
          <cell r="A3223">
            <v>3516524249802</v>
          </cell>
          <cell r="T3223">
            <v>619</v>
          </cell>
        </row>
        <row r="3224">
          <cell r="A3224">
            <v>3516532089800</v>
          </cell>
          <cell r="T3224">
            <v>8</v>
          </cell>
        </row>
        <row r="3225">
          <cell r="A3225">
            <v>3516532129800</v>
          </cell>
          <cell r="T3225">
            <v>87</v>
          </cell>
        </row>
        <row r="3226">
          <cell r="A3226">
            <v>3516532169800</v>
          </cell>
          <cell r="T3226">
            <v>209</v>
          </cell>
        </row>
        <row r="3227">
          <cell r="A3227">
            <v>3516532209800</v>
          </cell>
          <cell r="T3227">
            <v>80</v>
          </cell>
        </row>
        <row r="3228">
          <cell r="A3228">
            <v>3516532249800</v>
          </cell>
          <cell r="T3228">
            <v>164</v>
          </cell>
        </row>
        <row r="3229">
          <cell r="A3229">
            <v>3516532329800</v>
          </cell>
          <cell r="T3229">
            <v>662</v>
          </cell>
        </row>
        <row r="3230">
          <cell r="A3230">
            <v>3516532329802</v>
          </cell>
          <cell r="T3230">
            <v>589</v>
          </cell>
        </row>
        <row r="3231">
          <cell r="A3231">
            <v>3516536169800</v>
          </cell>
          <cell r="T3231">
            <v>10</v>
          </cell>
        </row>
        <row r="3232">
          <cell r="A3232">
            <v>3516536209800</v>
          </cell>
          <cell r="T3232">
            <v>1</v>
          </cell>
        </row>
        <row r="3233">
          <cell r="A3233">
            <v>3516536249800</v>
          </cell>
          <cell r="T3233">
            <v>18</v>
          </cell>
        </row>
        <row r="3234">
          <cell r="A3234">
            <v>3516536329800</v>
          </cell>
          <cell r="T3234">
            <v>40</v>
          </cell>
        </row>
        <row r="3235">
          <cell r="A3235">
            <v>3516536369800</v>
          </cell>
          <cell r="T3235">
            <v>30</v>
          </cell>
        </row>
        <row r="3236">
          <cell r="A3236">
            <v>3516538169800</v>
          </cell>
          <cell r="T3236">
            <v>0</v>
          </cell>
        </row>
        <row r="3237">
          <cell r="A3237">
            <v>3516538209800</v>
          </cell>
          <cell r="T3237">
            <v>1</v>
          </cell>
        </row>
        <row r="3238">
          <cell r="A3238">
            <v>3516538249800</v>
          </cell>
          <cell r="T3238">
            <v>1</v>
          </cell>
        </row>
        <row r="3239">
          <cell r="A3239">
            <v>3516538329800</v>
          </cell>
          <cell r="T3239">
            <v>25</v>
          </cell>
        </row>
        <row r="3240">
          <cell r="A3240">
            <v>3516538369800</v>
          </cell>
          <cell r="T3240">
            <v>12</v>
          </cell>
        </row>
        <row r="3241">
          <cell r="A3241">
            <v>3516538389800</v>
          </cell>
          <cell r="T3241">
            <v>54</v>
          </cell>
        </row>
        <row r="3242">
          <cell r="A3242">
            <v>3516542329800</v>
          </cell>
          <cell r="T3242">
            <v>13</v>
          </cell>
        </row>
        <row r="3243">
          <cell r="A3243">
            <v>3516542369800</v>
          </cell>
          <cell r="T3243">
            <v>0</v>
          </cell>
        </row>
        <row r="3244">
          <cell r="A3244">
            <v>3516542389800</v>
          </cell>
          <cell r="T3244">
            <v>5</v>
          </cell>
        </row>
        <row r="3245">
          <cell r="A3245">
            <v>3516542429800</v>
          </cell>
          <cell r="T3245">
            <v>22</v>
          </cell>
        </row>
        <row r="3246">
          <cell r="A3246">
            <v>3516808089800</v>
          </cell>
          <cell r="T3246">
            <v>10</v>
          </cell>
        </row>
        <row r="3247">
          <cell r="A3247">
            <v>3516812129800</v>
          </cell>
          <cell r="T3247">
            <v>20</v>
          </cell>
        </row>
        <row r="3248">
          <cell r="A3248">
            <v>3516816169800</v>
          </cell>
          <cell r="T3248">
            <v>15</v>
          </cell>
        </row>
        <row r="3249">
          <cell r="A3249">
            <v>3516820209800</v>
          </cell>
          <cell r="T3249">
            <v>63</v>
          </cell>
        </row>
        <row r="3250">
          <cell r="A3250">
            <v>3516824249800</v>
          </cell>
          <cell r="T3250">
            <v>10</v>
          </cell>
        </row>
        <row r="3251">
          <cell r="A3251">
            <v>3516832329800</v>
          </cell>
          <cell r="T3251">
            <v>1</v>
          </cell>
        </row>
        <row r="3252">
          <cell r="A3252">
            <v>3518602989800</v>
          </cell>
          <cell r="T3252">
            <v>0</v>
          </cell>
        </row>
        <row r="3253">
          <cell r="A3253">
            <v>3518604989800</v>
          </cell>
          <cell r="T3253">
            <v>59</v>
          </cell>
        </row>
        <row r="3254">
          <cell r="A3254">
            <v>3518606989800</v>
          </cell>
          <cell r="T3254">
            <v>0</v>
          </cell>
        </row>
        <row r="3255">
          <cell r="A3255">
            <v>3518608989800</v>
          </cell>
          <cell r="T3255">
            <v>20</v>
          </cell>
        </row>
        <row r="3256">
          <cell r="A3256">
            <v>3518612989800</v>
          </cell>
          <cell r="T3256">
            <v>0</v>
          </cell>
        </row>
        <row r="3257">
          <cell r="A3257">
            <v>3518616989800</v>
          </cell>
          <cell r="T3257">
            <v>5</v>
          </cell>
        </row>
        <row r="3258">
          <cell r="A3258">
            <v>3518620989800</v>
          </cell>
          <cell r="T3258">
            <v>0</v>
          </cell>
        </row>
        <row r="3259">
          <cell r="A3259">
            <v>3519502029800</v>
          </cell>
          <cell r="T3259">
            <v>0</v>
          </cell>
        </row>
        <row r="3260">
          <cell r="A3260">
            <v>3519504049800</v>
          </cell>
          <cell r="T3260">
            <v>108</v>
          </cell>
        </row>
        <row r="3261">
          <cell r="A3261">
            <v>3519506069800</v>
          </cell>
          <cell r="T3261">
            <v>0</v>
          </cell>
        </row>
        <row r="3262">
          <cell r="A3262">
            <v>3519508089800</v>
          </cell>
          <cell r="T3262">
            <v>142</v>
          </cell>
        </row>
        <row r="3263">
          <cell r="A3263">
            <v>3519512129800</v>
          </cell>
          <cell r="T3263">
            <v>100</v>
          </cell>
        </row>
        <row r="3264">
          <cell r="A3264">
            <v>3519516169800</v>
          </cell>
          <cell r="T3264">
            <v>101</v>
          </cell>
        </row>
        <row r="3265">
          <cell r="A3265">
            <v>3519516169802</v>
          </cell>
          <cell r="T3265">
            <v>90</v>
          </cell>
        </row>
        <row r="3266">
          <cell r="A3266">
            <v>3519520209800</v>
          </cell>
          <cell r="T3266">
            <v>10</v>
          </cell>
        </row>
        <row r="3267">
          <cell r="A3267">
            <v>3519524249800</v>
          </cell>
          <cell r="T3267">
            <v>0</v>
          </cell>
        </row>
        <row r="3268">
          <cell r="A3268">
            <v>3519532329800</v>
          </cell>
          <cell r="T3268">
            <v>2</v>
          </cell>
        </row>
        <row r="3269">
          <cell r="A3269">
            <v>3519538389800</v>
          </cell>
          <cell r="T3269">
            <v>0</v>
          </cell>
        </row>
        <row r="3270">
          <cell r="A3270">
            <v>3523502029800</v>
          </cell>
          <cell r="T3270">
            <v>40</v>
          </cell>
        </row>
        <row r="3271">
          <cell r="A3271">
            <v>3523504029800</v>
          </cell>
          <cell r="T3271">
            <v>10</v>
          </cell>
        </row>
        <row r="3272">
          <cell r="A3272">
            <v>3523504049800</v>
          </cell>
          <cell r="T3272">
            <v>330</v>
          </cell>
        </row>
        <row r="3273">
          <cell r="A3273">
            <v>3523506049800</v>
          </cell>
          <cell r="T3273">
            <v>0</v>
          </cell>
        </row>
        <row r="3274">
          <cell r="A3274">
            <v>3523506069800</v>
          </cell>
          <cell r="T3274">
            <v>4006</v>
          </cell>
        </row>
        <row r="3275">
          <cell r="A3275">
            <v>3523506069802</v>
          </cell>
          <cell r="T3275">
            <v>3726</v>
          </cell>
        </row>
        <row r="3276">
          <cell r="A3276">
            <v>3523508029800</v>
          </cell>
          <cell r="T3276">
            <v>15</v>
          </cell>
        </row>
        <row r="3277">
          <cell r="A3277">
            <v>3523508049800</v>
          </cell>
          <cell r="T3277">
            <v>0</v>
          </cell>
        </row>
        <row r="3278">
          <cell r="A3278">
            <v>3523508069800</v>
          </cell>
          <cell r="T3278">
            <v>350</v>
          </cell>
        </row>
        <row r="3279">
          <cell r="A3279">
            <v>3523508089800</v>
          </cell>
          <cell r="T3279">
            <v>119472</v>
          </cell>
        </row>
        <row r="3280">
          <cell r="A3280">
            <v>3523508089802</v>
          </cell>
          <cell r="T3280">
            <v>119464</v>
          </cell>
        </row>
        <row r="3281">
          <cell r="A3281">
            <v>3523512049800</v>
          </cell>
          <cell r="T3281">
            <v>0</v>
          </cell>
        </row>
        <row r="3282">
          <cell r="A3282">
            <v>3523512069800</v>
          </cell>
          <cell r="T3282">
            <v>0</v>
          </cell>
        </row>
        <row r="3283">
          <cell r="A3283">
            <v>3523512089800</v>
          </cell>
          <cell r="T3283">
            <v>6492</v>
          </cell>
        </row>
        <row r="3284">
          <cell r="A3284">
            <v>3523512089802</v>
          </cell>
          <cell r="T3284">
            <v>6492</v>
          </cell>
        </row>
        <row r="3285">
          <cell r="A3285">
            <v>3523512129800</v>
          </cell>
          <cell r="T3285">
            <v>52138</v>
          </cell>
        </row>
        <row r="3286">
          <cell r="A3286">
            <v>3523512129802</v>
          </cell>
          <cell r="T3286">
            <v>52033</v>
          </cell>
        </row>
        <row r="3287">
          <cell r="A3287">
            <v>3523516069800</v>
          </cell>
          <cell r="T3287">
            <v>0</v>
          </cell>
        </row>
        <row r="3288">
          <cell r="A3288">
            <v>3523516089800</v>
          </cell>
          <cell r="T3288">
            <v>75</v>
          </cell>
        </row>
        <row r="3289">
          <cell r="A3289">
            <v>3523516129800</v>
          </cell>
          <cell r="T3289">
            <v>2290</v>
          </cell>
        </row>
        <row r="3290">
          <cell r="A3290">
            <v>3523516129802</v>
          </cell>
          <cell r="T3290">
            <v>2280</v>
          </cell>
        </row>
        <row r="3291">
          <cell r="A3291">
            <v>3523516169800</v>
          </cell>
          <cell r="T3291">
            <v>29425</v>
          </cell>
        </row>
        <row r="3292">
          <cell r="A3292">
            <v>3523516169802</v>
          </cell>
          <cell r="T3292">
            <v>29425</v>
          </cell>
        </row>
        <row r="3293">
          <cell r="A3293">
            <v>3523520089800</v>
          </cell>
          <cell r="T3293">
            <v>0</v>
          </cell>
        </row>
        <row r="3294">
          <cell r="A3294">
            <v>3523520129800</v>
          </cell>
          <cell r="T3294">
            <v>25</v>
          </cell>
        </row>
        <row r="3295">
          <cell r="A3295">
            <v>3523520169800</v>
          </cell>
          <cell r="T3295">
            <v>200</v>
          </cell>
        </row>
        <row r="3296">
          <cell r="A3296">
            <v>3523520209800</v>
          </cell>
          <cell r="T3296">
            <v>3522</v>
          </cell>
        </row>
        <row r="3297">
          <cell r="A3297">
            <v>3523520209802</v>
          </cell>
          <cell r="T3297">
            <v>3482</v>
          </cell>
        </row>
        <row r="3298">
          <cell r="A3298">
            <v>3523524089800</v>
          </cell>
          <cell r="T3298">
            <v>10</v>
          </cell>
        </row>
        <row r="3299">
          <cell r="A3299">
            <v>3523524129800</v>
          </cell>
          <cell r="T3299">
            <v>80</v>
          </cell>
        </row>
        <row r="3300">
          <cell r="A3300">
            <v>3523524169800</v>
          </cell>
          <cell r="T3300">
            <v>45</v>
          </cell>
        </row>
        <row r="3301">
          <cell r="A3301">
            <v>3523524209800</v>
          </cell>
          <cell r="T3301">
            <v>97</v>
          </cell>
        </row>
        <row r="3302">
          <cell r="A3302">
            <v>3523524249800</v>
          </cell>
          <cell r="T3302">
            <v>1553</v>
          </cell>
        </row>
        <row r="3303">
          <cell r="A3303">
            <v>3523524249802</v>
          </cell>
          <cell r="T3303">
            <v>1553</v>
          </cell>
        </row>
        <row r="3304">
          <cell r="A3304">
            <v>3523532129800</v>
          </cell>
          <cell r="T3304">
            <v>0</v>
          </cell>
        </row>
        <row r="3305">
          <cell r="A3305">
            <v>3523532169800</v>
          </cell>
          <cell r="T3305">
            <v>0</v>
          </cell>
        </row>
        <row r="3306">
          <cell r="A3306">
            <v>3523532209800</v>
          </cell>
          <cell r="T3306">
            <v>70</v>
          </cell>
        </row>
        <row r="3307">
          <cell r="A3307">
            <v>3523532249800</v>
          </cell>
          <cell r="T3307">
            <v>35</v>
          </cell>
        </row>
        <row r="3308">
          <cell r="A3308">
            <v>3523532329800</v>
          </cell>
          <cell r="T3308">
            <v>1923</v>
          </cell>
        </row>
        <row r="3309">
          <cell r="A3309">
            <v>3523532329802</v>
          </cell>
          <cell r="T3309">
            <v>1873</v>
          </cell>
        </row>
        <row r="3310">
          <cell r="A3310">
            <v>3523536209800</v>
          </cell>
          <cell r="T3310">
            <v>0</v>
          </cell>
        </row>
        <row r="3311">
          <cell r="A3311">
            <v>3523536329800</v>
          </cell>
          <cell r="T3311">
            <v>0</v>
          </cell>
        </row>
        <row r="3312">
          <cell r="A3312">
            <v>3523536369800</v>
          </cell>
          <cell r="T3312">
            <v>36</v>
          </cell>
        </row>
        <row r="3313">
          <cell r="A3313">
            <v>3523538329800</v>
          </cell>
          <cell r="T3313">
            <v>4</v>
          </cell>
        </row>
        <row r="3314">
          <cell r="A3314">
            <v>3523538369800</v>
          </cell>
          <cell r="T3314">
            <v>0</v>
          </cell>
        </row>
        <row r="3315">
          <cell r="A3315">
            <v>3523538389800</v>
          </cell>
          <cell r="T3315">
            <v>95</v>
          </cell>
        </row>
        <row r="3316">
          <cell r="A3316">
            <v>3523542429800</v>
          </cell>
          <cell r="T3316">
            <v>2</v>
          </cell>
        </row>
        <row r="3317">
          <cell r="A3317">
            <v>3524308080800</v>
          </cell>
          <cell r="T3317">
            <v>10</v>
          </cell>
        </row>
        <row r="3318">
          <cell r="A3318">
            <v>3524312121200</v>
          </cell>
          <cell r="T3318">
            <v>10</v>
          </cell>
        </row>
        <row r="3319">
          <cell r="A3319">
            <v>3524316161600</v>
          </cell>
          <cell r="T3319">
            <v>0</v>
          </cell>
        </row>
        <row r="3320">
          <cell r="A3320">
            <v>3525402029800</v>
          </cell>
          <cell r="T3320">
            <v>40</v>
          </cell>
        </row>
        <row r="3321">
          <cell r="A3321">
            <v>3525404049800</v>
          </cell>
          <cell r="T3321">
            <v>260</v>
          </cell>
        </row>
        <row r="3322">
          <cell r="A3322">
            <v>3525406069800</v>
          </cell>
          <cell r="T3322">
            <v>3252</v>
          </cell>
        </row>
        <row r="3323">
          <cell r="A3323">
            <v>3525406069802</v>
          </cell>
          <cell r="T3323">
            <v>3252</v>
          </cell>
        </row>
        <row r="3324">
          <cell r="A3324">
            <v>3525408089800</v>
          </cell>
          <cell r="T3324">
            <v>20501</v>
          </cell>
        </row>
        <row r="3325">
          <cell r="A3325">
            <v>3525408089802</v>
          </cell>
          <cell r="T3325">
            <v>20501</v>
          </cell>
        </row>
        <row r="3326">
          <cell r="A3326">
            <v>3525412129800</v>
          </cell>
          <cell r="T3326">
            <v>10950</v>
          </cell>
        </row>
        <row r="3327">
          <cell r="A3327">
            <v>3525412129802</v>
          </cell>
          <cell r="T3327">
            <v>10950</v>
          </cell>
        </row>
        <row r="3328">
          <cell r="A3328">
            <v>3525416169800</v>
          </cell>
          <cell r="T3328">
            <v>3820</v>
          </cell>
        </row>
        <row r="3329">
          <cell r="A3329">
            <v>3525416169802</v>
          </cell>
          <cell r="T3329">
            <v>3820</v>
          </cell>
        </row>
        <row r="3330">
          <cell r="A3330">
            <v>3525420209800</v>
          </cell>
          <cell r="T3330">
            <v>300</v>
          </cell>
        </row>
        <row r="3331">
          <cell r="A3331">
            <v>3525424249800</v>
          </cell>
          <cell r="T3331">
            <v>1247</v>
          </cell>
        </row>
        <row r="3332">
          <cell r="A3332">
            <v>3525432329800</v>
          </cell>
          <cell r="T3332">
            <v>415</v>
          </cell>
        </row>
        <row r="3333">
          <cell r="A3333">
            <v>3525436369800</v>
          </cell>
          <cell r="T3333">
            <v>0</v>
          </cell>
        </row>
        <row r="3334">
          <cell r="A3334">
            <v>3525438389800</v>
          </cell>
          <cell r="T3334">
            <v>22</v>
          </cell>
        </row>
        <row r="3335">
          <cell r="A3335">
            <v>3525442429800</v>
          </cell>
          <cell r="T3335">
            <v>4</v>
          </cell>
        </row>
        <row r="3336">
          <cell r="A3336">
            <v>3529002029800</v>
          </cell>
          <cell r="T3336">
            <v>0</v>
          </cell>
        </row>
        <row r="3337">
          <cell r="A3337">
            <v>3529004049800</v>
          </cell>
          <cell r="T3337">
            <v>80</v>
          </cell>
        </row>
        <row r="3338">
          <cell r="A3338">
            <v>3529006069800</v>
          </cell>
          <cell r="T3338">
            <v>1265</v>
          </cell>
        </row>
        <row r="3339">
          <cell r="A3339">
            <v>3529006069802</v>
          </cell>
          <cell r="T3339">
            <v>955</v>
          </cell>
        </row>
        <row r="3340">
          <cell r="A3340">
            <v>3529008089800</v>
          </cell>
          <cell r="T3340">
            <v>10057</v>
          </cell>
        </row>
        <row r="3341">
          <cell r="A3341">
            <v>3529008089802</v>
          </cell>
          <cell r="T3341">
            <v>10056</v>
          </cell>
        </row>
        <row r="3342">
          <cell r="A3342">
            <v>3529012129800</v>
          </cell>
          <cell r="T3342">
            <v>5081</v>
          </cell>
        </row>
        <row r="3343">
          <cell r="A3343">
            <v>3529012129802</v>
          </cell>
          <cell r="T3343">
            <v>5081</v>
          </cell>
        </row>
        <row r="3344">
          <cell r="A3344">
            <v>3529016169800</v>
          </cell>
          <cell r="T3344">
            <v>2638</v>
          </cell>
        </row>
        <row r="3345">
          <cell r="A3345">
            <v>3529016169802</v>
          </cell>
          <cell r="T3345">
            <v>2635</v>
          </cell>
        </row>
        <row r="3346">
          <cell r="A3346">
            <v>3529020209800</v>
          </cell>
          <cell r="T3346">
            <v>291</v>
          </cell>
        </row>
        <row r="3347">
          <cell r="A3347">
            <v>3529024249800</v>
          </cell>
          <cell r="T3347">
            <v>135</v>
          </cell>
        </row>
        <row r="3348">
          <cell r="A3348">
            <v>3529032329800</v>
          </cell>
          <cell r="T3348">
            <v>190</v>
          </cell>
        </row>
        <row r="3349">
          <cell r="A3349">
            <v>3529036369800</v>
          </cell>
          <cell r="T3349">
            <v>1</v>
          </cell>
        </row>
        <row r="3350">
          <cell r="A3350">
            <v>3529038389800</v>
          </cell>
          <cell r="T3350">
            <v>8</v>
          </cell>
        </row>
        <row r="3351">
          <cell r="A3351">
            <v>3529042429800</v>
          </cell>
          <cell r="T3351">
            <v>2</v>
          </cell>
        </row>
        <row r="3352">
          <cell r="A3352">
            <v>3529502029800</v>
          </cell>
          <cell r="T3352">
            <v>110</v>
          </cell>
        </row>
        <row r="3353">
          <cell r="A3353">
            <v>3529504049800</v>
          </cell>
          <cell r="T3353">
            <v>130</v>
          </cell>
        </row>
        <row r="3354">
          <cell r="A3354">
            <v>3529506069800</v>
          </cell>
          <cell r="T3354">
            <v>20</v>
          </cell>
        </row>
        <row r="3355">
          <cell r="A3355">
            <v>3529508089800</v>
          </cell>
          <cell r="T3355">
            <v>2909</v>
          </cell>
        </row>
        <row r="3356">
          <cell r="A3356">
            <v>3529512129800</v>
          </cell>
          <cell r="T3356">
            <v>2434</v>
          </cell>
        </row>
        <row r="3357">
          <cell r="A3357">
            <v>3529516169800</v>
          </cell>
          <cell r="T3357">
            <v>195</v>
          </cell>
        </row>
        <row r="3358">
          <cell r="A3358">
            <v>3529520209800</v>
          </cell>
          <cell r="T3358">
            <v>96</v>
          </cell>
        </row>
        <row r="3359">
          <cell r="A3359">
            <v>3529524249800</v>
          </cell>
          <cell r="T3359">
            <v>0</v>
          </cell>
        </row>
        <row r="3360">
          <cell r="A3360">
            <v>3529532329800</v>
          </cell>
          <cell r="T3360">
            <v>77</v>
          </cell>
        </row>
        <row r="3361">
          <cell r="A3361">
            <v>3529536369800</v>
          </cell>
          <cell r="T3361">
            <v>1</v>
          </cell>
        </row>
        <row r="3362">
          <cell r="A3362">
            <v>3529538389800</v>
          </cell>
          <cell r="T3362">
            <v>2</v>
          </cell>
        </row>
        <row r="3363">
          <cell r="A3363">
            <v>3529542429800</v>
          </cell>
          <cell r="T3363">
            <v>0</v>
          </cell>
        </row>
        <row r="3364">
          <cell r="A3364">
            <v>3539602989800</v>
          </cell>
          <cell r="T3364">
            <v>82</v>
          </cell>
        </row>
        <row r="3365">
          <cell r="A3365">
            <v>3539604989800</v>
          </cell>
          <cell r="T3365">
            <v>1628</v>
          </cell>
        </row>
        <row r="3366">
          <cell r="A3366">
            <v>3539606989800</v>
          </cell>
          <cell r="T3366">
            <v>5219</v>
          </cell>
        </row>
        <row r="3367">
          <cell r="A3367">
            <v>3539606989802</v>
          </cell>
          <cell r="T3367">
            <v>5019</v>
          </cell>
        </row>
        <row r="3368">
          <cell r="A3368">
            <v>3539608989800</v>
          </cell>
          <cell r="T3368">
            <v>16728</v>
          </cell>
        </row>
        <row r="3369">
          <cell r="A3369">
            <v>3539608989802</v>
          </cell>
          <cell r="T3369">
            <v>16728</v>
          </cell>
        </row>
        <row r="3370">
          <cell r="A3370">
            <v>3539612989800</v>
          </cell>
          <cell r="T3370">
            <v>11229</v>
          </cell>
        </row>
        <row r="3371">
          <cell r="A3371">
            <v>3539612989802</v>
          </cell>
          <cell r="T3371">
            <v>11229</v>
          </cell>
        </row>
        <row r="3372">
          <cell r="A3372">
            <v>3539616989800</v>
          </cell>
          <cell r="T3372">
            <v>3383</v>
          </cell>
        </row>
        <row r="3373">
          <cell r="A3373">
            <v>3539616989802</v>
          </cell>
          <cell r="T3373">
            <v>3382</v>
          </cell>
        </row>
        <row r="3374">
          <cell r="A3374">
            <v>3539620989800</v>
          </cell>
          <cell r="T3374">
            <v>465</v>
          </cell>
        </row>
        <row r="3375">
          <cell r="A3375">
            <v>3539624989800</v>
          </cell>
          <cell r="T3375">
            <v>182</v>
          </cell>
        </row>
        <row r="3376">
          <cell r="A3376">
            <v>3539632989800</v>
          </cell>
          <cell r="T3376">
            <v>1207</v>
          </cell>
        </row>
        <row r="3377">
          <cell r="A3377">
            <v>3539636989800</v>
          </cell>
          <cell r="T3377">
            <v>45</v>
          </cell>
        </row>
        <row r="3378">
          <cell r="A3378">
            <v>3539638989800</v>
          </cell>
          <cell r="T3378">
            <v>191</v>
          </cell>
        </row>
        <row r="3379">
          <cell r="A3379">
            <v>3539642989800</v>
          </cell>
          <cell r="T3379">
            <v>255</v>
          </cell>
        </row>
        <row r="3380">
          <cell r="A3380">
            <v>3546002020200</v>
          </cell>
          <cell r="T3380">
            <v>210</v>
          </cell>
        </row>
        <row r="3381">
          <cell r="A3381">
            <v>3546004040400</v>
          </cell>
          <cell r="T3381">
            <v>386</v>
          </cell>
        </row>
        <row r="3382">
          <cell r="A3382">
            <v>3546006060600</v>
          </cell>
          <cell r="T3382">
            <v>3414</v>
          </cell>
        </row>
        <row r="3383">
          <cell r="A3383">
            <v>3546006060602</v>
          </cell>
          <cell r="T3383">
            <v>3412</v>
          </cell>
        </row>
        <row r="3384">
          <cell r="A3384">
            <v>3546008080400</v>
          </cell>
          <cell r="T3384">
            <v>32</v>
          </cell>
        </row>
        <row r="3385">
          <cell r="A3385">
            <v>3546008080600</v>
          </cell>
          <cell r="T3385">
            <v>478</v>
          </cell>
        </row>
        <row r="3386">
          <cell r="A3386">
            <v>3546008080800</v>
          </cell>
          <cell r="T3386">
            <v>64097</v>
          </cell>
        </row>
        <row r="3387">
          <cell r="A3387">
            <v>3546008080802</v>
          </cell>
          <cell r="T3387">
            <v>64097</v>
          </cell>
        </row>
        <row r="3388">
          <cell r="A3388">
            <v>3546008081200</v>
          </cell>
          <cell r="T3388">
            <v>370</v>
          </cell>
        </row>
        <row r="3389">
          <cell r="A3389">
            <v>3546008081600</v>
          </cell>
          <cell r="T3389">
            <v>0</v>
          </cell>
        </row>
        <row r="3390">
          <cell r="A3390">
            <v>3546012080800</v>
          </cell>
          <cell r="T3390">
            <v>2081</v>
          </cell>
        </row>
        <row r="3391">
          <cell r="A3391">
            <v>3546012080802</v>
          </cell>
          <cell r="T3391">
            <v>2081</v>
          </cell>
        </row>
        <row r="3392">
          <cell r="A3392">
            <v>3546012081200</v>
          </cell>
          <cell r="T3392">
            <v>850</v>
          </cell>
        </row>
        <row r="3393">
          <cell r="A3393">
            <v>3546012081600</v>
          </cell>
          <cell r="T3393">
            <v>2</v>
          </cell>
        </row>
        <row r="3394">
          <cell r="A3394">
            <v>3546012120400</v>
          </cell>
          <cell r="T3394">
            <v>20</v>
          </cell>
        </row>
        <row r="3395">
          <cell r="A3395">
            <v>3546012120600</v>
          </cell>
          <cell r="T3395">
            <v>0</v>
          </cell>
        </row>
        <row r="3396">
          <cell r="A3396">
            <v>3546012120800</v>
          </cell>
          <cell r="T3396">
            <v>4396</v>
          </cell>
        </row>
        <row r="3397">
          <cell r="A3397">
            <v>3546012120802</v>
          </cell>
          <cell r="T3397">
            <v>4396</v>
          </cell>
        </row>
        <row r="3398">
          <cell r="A3398">
            <v>3546012121200</v>
          </cell>
          <cell r="T3398">
            <v>15560</v>
          </cell>
        </row>
        <row r="3399">
          <cell r="A3399">
            <v>3546012121202</v>
          </cell>
          <cell r="T3399">
            <v>15560</v>
          </cell>
        </row>
        <row r="3400">
          <cell r="A3400">
            <v>3546012121600</v>
          </cell>
          <cell r="T3400">
            <v>310</v>
          </cell>
        </row>
        <row r="3401">
          <cell r="A3401">
            <v>3546016080800</v>
          </cell>
          <cell r="T3401">
            <v>850</v>
          </cell>
        </row>
        <row r="3402">
          <cell r="A3402">
            <v>3546016081200</v>
          </cell>
          <cell r="T3402">
            <v>30</v>
          </cell>
        </row>
        <row r="3403">
          <cell r="A3403">
            <v>3546016081600</v>
          </cell>
          <cell r="T3403">
            <v>180</v>
          </cell>
        </row>
        <row r="3404">
          <cell r="A3404">
            <v>3546016120800</v>
          </cell>
          <cell r="T3404">
            <v>165</v>
          </cell>
        </row>
        <row r="3405">
          <cell r="A3405">
            <v>3546016121200</v>
          </cell>
          <cell r="T3405">
            <v>658</v>
          </cell>
        </row>
        <row r="3406">
          <cell r="A3406">
            <v>3546016121600</v>
          </cell>
          <cell r="T3406">
            <v>135</v>
          </cell>
        </row>
        <row r="3407">
          <cell r="A3407">
            <v>3546016160400</v>
          </cell>
          <cell r="T3407">
            <v>30</v>
          </cell>
        </row>
        <row r="3408">
          <cell r="A3408">
            <v>3546016160600</v>
          </cell>
          <cell r="T3408">
            <v>30</v>
          </cell>
        </row>
        <row r="3409">
          <cell r="A3409">
            <v>3546016160800</v>
          </cell>
          <cell r="T3409">
            <v>2041</v>
          </cell>
        </row>
        <row r="3410">
          <cell r="A3410">
            <v>3546016160802</v>
          </cell>
          <cell r="T3410">
            <v>2036</v>
          </cell>
        </row>
        <row r="3411">
          <cell r="A3411">
            <v>3546016161200</v>
          </cell>
          <cell r="T3411">
            <v>2434</v>
          </cell>
        </row>
        <row r="3412">
          <cell r="A3412">
            <v>3546016161600</v>
          </cell>
          <cell r="T3412">
            <v>5860</v>
          </cell>
        </row>
        <row r="3413">
          <cell r="A3413">
            <v>3546016161602</v>
          </cell>
          <cell r="T3413">
            <v>5860</v>
          </cell>
        </row>
        <row r="3414">
          <cell r="A3414">
            <v>3546016162000</v>
          </cell>
          <cell r="T3414">
            <v>8</v>
          </cell>
        </row>
        <row r="3415">
          <cell r="A3415">
            <v>3546016162400</v>
          </cell>
          <cell r="T3415">
            <v>0</v>
          </cell>
        </row>
        <row r="3416">
          <cell r="A3416">
            <v>3546020080800</v>
          </cell>
          <cell r="T3416">
            <v>0</v>
          </cell>
        </row>
        <row r="3417">
          <cell r="A3417">
            <v>3546020081200</v>
          </cell>
          <cell r="T3417">
            <v>0</v>
          </cell>
        </row>
        <row r="3418">
          <cell r="A3418">
            <v>3546020081600</v>
          </cell>
          <cell r="T3418">
            <v>0</v>
          </cell>
        </row>
        <row r="3419">
          <cell r="A3419">
            <v>3546020082000</v>
          </cell>
          <cell r="T3419">
            <v>10</v>
          </cell>
        </row>
        <row r="3420">
          <cell r="A3420">
            <v>3546020120800</v>
          </cell>
          <cell r="T3420">
            <v>35</v>
          </cell>
        </row>
        <row r="3421">
          <cell r="A3421">
            <v>3546020121200</v>
          </cell>
          <cell r="T3421">
            <v>15</v>
          </cell>
        </row>
        <row r="3422">
          <cell r="A3422">
            <v>3546020121600</v>
          </cell>
          <cell r="T3422">
            <v>40</v>
          </cell>
        </row>
        <row r="3423">
          <cell r="A3423">
            <v>3546020122000</v>
          </cell>
          <cell r="T3423">
            <v>81</v>
          </cell>
        </row>
        <row r="3424">
          <cell r="A3424">
            <v>3546020160800</v>
          </cell>
          <cell r="T3424">
            <v>20</v>
          </cell>
        </row>
        <row r="3425">
          <cell r="A3425">
            <v>3546020161200</v>
          </cell>
          <cell r="T3425">
            <v>25</v>
          </cell>
        </row>
        <row r="3426">
          <cell r="A3426">
            <v>3546020161600</v>
          </cell>
          <cell r="T3426">
            <v>57</v>
          </cell>
        </row>
        <row r="3427">
          <cell r="A3427">
            <v>3546020162000</v>
          </cell>
          <cell r="T3427">
            <v>2</v>
          </cell>
        </row>
        <row r="3428">
          <cell r="A3428">
            <v>3546020200800</v>
          </cell>
          <cell r="T3428">
            <v>110</v>
          </cell>
        </row>
        <row r="3429">
          <cell r="A3429">
            <v>3546020201200</v>
          </cell>
          <cell r="T3429">
            <v>375</v>
          </cell>
        </row>
        <row r="3430">
          <cell r="A3430">
            <v>3546020201600</v>
          </cell>
          <cell r="T3430">
            <v>170</v>
          </cell>
        </row>
        <row r="3431">
          <cell r="A3431">
            <v>3546020202000</v>
          </cell>
          <cell r="T3431">
            <v>902</v>
          </cell>
        </row>
        <row r="3432">
          <cell r="A3432">
            <v>3546020202002</v>
          </cell>
          <cell r="T3432">
            <v>902</v>
          </cell>
        </row>
        <row r="3433">
          <cell r="A3433">
            <v>3546020202400</v>
          </cell>
          <cell r="T3433">
            <v>4</v>
          </cell>
        </row>
        <row r="3434">
          <cell r="A3434">
            <v>3546024082400</v>
          </cell>
          <cell r="T3434">
            <v>0</v>
          </cell>
        </row>
        <row r="3435">
          <cell r="A3435">
            <v>3546024122000</v>
          </cell>
          <cell r="T3435">
            <v>0</v>
          </cell>
        </row>
        <row r="3436">
          <cell r="A3436">
            <v>3546024122400</v>
          </cell>
          <cell r="T3436">
            <v>2</v>
          </cell>
        </row>
        <row r="3437">
          <cell r="A3437">
            <v>3546024161200</v>
          </cell>
          <cell r="T3437">
            <v>0</v>
          </cell>
        </row>
        <row r="3438">
          <cell r="A3438">
            <v>3546024161600</v>
          </cell>
          <cell r="T3438">
            <v>0</v>
          </cell>
        </row>
        <row r="3439">
          <cell r="A3439">
            <v>3546024162000</v>
          </cell>
          <cell r="T3439">
            <v>0</v>
          </cell>
        </row>
        <row r="3440">
          <cell r="A3440">
            <v>3546024162400</v>
          </cell>
          <cell r="T3440">
            <v>0</v>
          </cell>
        </row>
        <row r="3441">
          <cell r="A3441">
            <v>3546024201200</v>
          </cell>
          <cell r="T3441">
            <v>10</v>
          </cell>
        </row>
        <row r="3442">
          <cell r="A3442">
            <v>3546024201600</v>
          </cell>
          <cell r="T3442">
            <v>0</v>
          </cell>
        </row>
        <row r="3443">
          <cell r="A3443">
            <v>3546024202000</v>
          </cell>
          <cell r="T3443">
            <v>8</v>
          </cell>
        </row>
        <row r="3444">
          <cell r="A3444">
            <v>3546024202400</v>
          </cell>
          <cell r="T3444">
            <v>0</v>
          </cell>
        </row>
        <row r="3445">
          <cell r="A3445">
            <v>3546024240800</v>
          </cell>
          <cell r="T3445">
            <v>96</v>
          </cell>
        </row>
        <row r="3446">
          <cell r="A3446">
            <v>3546024241200</v>
          </cell>
          <cell r="T3446">
            <v>199</v>
          </cell>
        </row>
        <row r="3447">
          <cell r="A3447">
            <v>3546024241600</v>
          </cell>
          <cell r="T3447">
            <v>310</v>
          </cell>
        </row>
        <row r="3448">
          <cell r="A3448">
            <v>3546024242000</v>
          </cell>
          <cell r="T3448">
            <v>12</v>
          </cell>
        </row>
        <row r="3449">
          <cell r="A3449">
            <v>3546024242400</v>
          </cell>
          <cell r="T3449">
            <v>531</v>
          </cell>
        </row>
        <row r="3450">
          <cell r="A3450">
            <v>3546024242402</v>
          </cell>
          <cell r="T3450">
            <v>531</v>
          </cell>
        </row>
        <row r="3451">
          <cell r="A3451">
            <v>3546032083200</v>
          </cell>
          <cell r="T3451">
            <v>0</v>
          </cell>
        </row>
        <row r="3452">
          <cell r="A3452">
            <v>3546032123200</v>
          </cell>
          <cell r="T3452">
            <v>4</v>
          </cell>
        </row>
        <row r="3453">
          <cell r="A3453">
            <v>3546032161600</v>
          </cell>
          <cell r="T3453">
            <v>1</v>
          </cell>
        </row>
        <row r="3454">
          <cell r="A3454">
            <v>3546032163200</v>
          </cell>
          <cell r="T3454">
            <v>9</v>
          </cell>
        </row>
        <row r="3455">
          <cell r="A3455">
            <v>3546032202000</v>
          </cell>
          <cell r="T3455">
            <v>1</v>
          </cell>
        </row>
        <row r="3456">
          <cell r="A3456">
            <v>3546032202400</v>
          </cell>
          <cell r="T3456">
            <v>0</v>
          </cell>
        </row>
        <row r="3457">
          <cell r="A3457">
            <v>3546032203200</v>
          </cell>
          <cell r="T3457">
            <v>0</v>
          </cell>
        </row>
        <row r="3458">
          <cell r="A3458">
            <v>3546032241200</v>
          </cell>
          <cell r="T3458">
            <v>0</v>
          </cell>
        </row>
        <row r="3459">
          <cell r="A3459">
            <v>3546032241600</v>
          </cell>
          <cell r="T3459">
            <v>1</v>
          </cell>
        </row>
        <row r="3460">
          <cell r="A3460">
            <v>3546032242000</v>
          </cell>
          <cell r="T3460">
            <v>0</v>
          </cell>
        </row>
        <row r="3461">
          <cell r="A3461">
            <v>3546032242400</v>
          </cell>
          <cell r="T3461">
            <v>5</v>
          </cell>
        </row>
        <row r="3462">
          <cell r="A3462">
            <v>3546032243200</v>
          </cell>
          <cell r="T3462">
            <v>1</v>
          </cell>
        </row>
        <row r="3463">
          <cell r="A3463">
            <v>3546032320800</v>
          </cell>
          <cell r="T3463">
            <v>14</v>
          </cell>
        </row>
        <row r="3464">
          <cell r="A3464">
            <v>3546032321200</v>
          </cell>
          <cell r="T3464">
            <v>165</v>
          </cell>
        </row>
        <row r="3465">
          <cell r="A3465">
            <v>3546032321600</v>
          </cell>
          <cell r="T3465">
            <v>205</v>
          </cell>
        </row>
        <row r="3466">
          <cell r="A3466">
            <v>3546032322000</v>
          </cell>
          <cell r="T3466">
            <v>5</v>
          </cell>
        </row>
        <row r="3467">
          <cell r="A3467">
            <v>3546032322400</v>
          </cell>
          <cell r="T3467">
            <v>55</v>
          </cell>
        </row>
        <row r="3468">
          <cell r="A3468">
            <v>3546032323200</v>
          </cell>
          <cell r="T3468">
            <v>533</v>
          </cell>
        </row>
        <row r="3469">
          <cell r="A3469">
            <v>3546032323202</v>
          </cell>
          <cell r="T3469">
            <v>533</v>
          </cell>
        </row>
        <row r="3470">
          <cell r="A3470">
            <v>3546032323600</v>
          </cell>
          <cell r="T3470">
            <v>0</v>
          </cell>
        </row>
        <row r="3471">
          <cell r="A3471">
            <v>3546036361200</v>
          </cell>
          <cell r="T3471">
            <v>2</v>
          </cell>
        </row>
        <row r="3472">
          <cell r="A3472">
            <v>3546036361600</v>
          </cell>
          <cell r="T3472">
            <v>0</v>
          </cell>
        </row>
        <row r="3473">
          <cell r="A3473">
            <v>3546036362000</v>
          </cell>
          <cell r="T3473">
            <v>0</v>
          </cell>
        </row>
        <row r="3474">
          <cell r="A3474">
            <v>3546036362400</v>
          </cell>
          <cell r="T3474">
            <v>4</v>
          </cell>
        </row>
        <row r="3475">
          <cell r="A3475">
            <v>3546036363200</v>
          </cell>
          <cell r="T3475">
            <v>10</v>
          </cell>
        </row>
        <row r="3476">
          <cell r="A3476">
            <v>3546036363600</v>
          </cell>
          <cell r="T3476">
            <v>20</v>
          </cell>
        </row>
        <row r="3477">
          <cell r="A3477">
            <v>3546038381600</v>
          </cell>
          <cell r="T3477">
            <v>0</v>
          </cell>
        </row>
        <row r="3478">
          <cell r="A3478">
            <v>3546038382400</v>
          </cell>
          <cell r="T3478">
            <v>2</v>
          </cell>
        </row>
        <row r="3479">
          <cell r="A3479">
            <v>3546038383200</v>
          </cell>
          <cell r="T3479">
            <v>0</v>
          </cell>
        </row>
        <row r="3480">
          <cell r="A3480">
            <v>3546038383600</v>
          </cell>
          <cell r="T3480">
            <v>0</v>
          </cell>
        </row>
        <row r="3481">
          <cell r="A3481">
            <v>3546038383800</v>
          </cell>
          <cell r="T3481">
            <v>17</v>
          </cell>
        </row>
        <row r="3482">
          <cell r="A3482">
            <v>3546042423200</v>
          </cell>
          <cell r="T3482">
            <v>0</v>
          </cell>
        </row>
        <row r="3483">
          <cell r="A3483">
            <v>3546042423800</v>
          </cell>
          <cell r="T3483">
            <v>0</v>
          </cell>
        </row>
        <row r="3484">
          <cell r="A3484">
            <v>3546042424200</v>
          </cell>
          <cell r="T3484">
            <v>8</v>
          </cell>
        </row>
        <row r="3485">
          <cell r="A3485">
            <v>3548608080800</v>
          </cell>
          <cell r="T3485">
            <v>50</v>
          </cell>
        </row>
        <row r="3486">
          <cell r="A3486">
            <v>3548612121200</v>
          </cell>
          <cell r="T3486">
            <v>255</v>
          </cell>
        </row>
        <row r="3487">
          <cell r="A3487">
            <v>3548616161600</v>
          </cell>
          <cell r="T3487">
            <v>0</v>
          </cell>
        </row>
        <row r="3488">
          <cell r="A3488">
            <v>3549908080800</v>
          </cell>
          <cell r="T3488">
            <v>0</v>
          </cell>
        </row>
        <row r="3489">
          <cell r="A3489">
            <v>3549912121200</v>
          </cell>
          <cell r="T3489">
            <v>20</v>
          </cell>
        </row>
        <row r="3490">
          <cell r="A3490">
            <v>3549916161600</v>
          </cell>
          <cell r="T3490">
            <v>10</v>
          </cell>
        </row>
        <row r="3491">
          <cell r="A3491">
            <v>3549920202000</v>
          </cell>
          <cell r="T3491">
            <v>0</v>
          </cell>
        </row>
        <row r="3492">
          <cell r="A3492">
            <v>3565702029800</v>
          </cell>
          <cell r="T3492">
            <v>0</v>
          </cell>
        </row>
        <row r="3493">
          <cell r="A3493">
            <v>3565704049800</v>
          </cell>
          <cell r="T3493">
            <v>231</v>
          </cell>
        </row>
        <row r="3494">
          <cell r="A3494">
            <v>3565706069800</v>
          </cell>
          <cell r="T3494">
            <v>1278</v>
          </cell>
        </row>
        <row r="3495">
          <cell r="A3495">
            <v>3565706069802</v>
          </cell>
          <cell r="T3495">
            <v>1178</v>
          </cell>
        </row>
        <row r="3496">
          <cell r="A3496">
            <v>3565708089800</v>
          </cell>
          <cell r="T3496">
            <v>31579</v>
          </cell>
        </row>
        <row r="3497">
          <cell r="A3497">
            <v>3565708089802</v>
          </cell>
          <cell r="T3497">
            <v>31579</v>
          </cell>
        </row>
        <row r="3498">
          <cell r="A3498">
            <v>3565712129800</v>
          </cell>
          <cell r="T3498">
            <v>10340</v>
          </cell>
        </row>
        <row r="3499">
          <cell r="A3499">
            <v>3565712129802</v>
          </cell>
          <cell r="T3499">
            <v>10340</v>
          </cell>
        </row>
        <row r="3500">
          <cell r="A3500">
            <v>3565716169800</v>
          </cell>
          <cell r="T3500">
            <v>3847</v>
          </cell>
        </row>
        <row r="3501">
          <cell r="A3501">
            <v>3565716169802</v>
          </cell>
          <cell r="T3501">
            <v>3847</v>
          </cell>
        </row>
        <row r="3502">
          <cell r="A3502">
            <v>3565720209800</v>
          </cell>
          <cell r="T3502">
            <v>823</v>
          </cell>
        </row>
        <row r="3503">
          <cell r="A3503">
            <v>3565720209802</v>
          </cell>
          <cell r="T3503">
            <v>820</v>
          </cell>
        </row>
        <row r="3504">
          <cell r="A3504">
            <v>3565724249800</v>
          </cell>
          <cell r="T3504">
            <v>505</v>
          </cell>
        </row>
        <row r="3505">
          <cell r="A3505">
            <v>3565732329800</v>
          </cell>
          <cell r="T3505">
            <v>1047</v>
          </cell>
        </row>
        <row r="3506">
          <cell r="A3506">
            <v>3565732329802</v>
          </cell>
          <cell r="T3506">
            <v>1047</v>
          </cell>
        </row>
        <row r="3507">
          <cell r="A3507">
            <v>3565736369800</v>
          </cell>
          <cell r="T3507">
            <v>26</v>
          </cell>
        </row>
        <row r="3508">
          <cell r="A3508">
            <v>3565738389800</v>
          </cell>
          <cell r="T3508">
            <v>30</v>
          </cell>
        </row>
        <row r="3509">
          <cell r="A3509">
            <v>3565742429800</v>
          </cell>
          <cell r="T3509">
            <v>8</v>
          </cell>
        </row>
        <row r="3510">
          <cell r="A3510">
            <v>3714106989800</v>
          </cell>
          <cell r="T3510">
            <v>3</v>
          </cell>
        </row>
        <row r="3511">
          <cell r="A3511">
            <v>3714108989800</v>
          </cell>
          <cell r="T3511">
            <v>7429</v>
          </cell>
        </row>
        <row r="3512">
          <cell r="A3512">
            <v>3714108989802</v>
          </cell>
          <cell r="T3512">
            <v>7419</v>
          </cell>
        </row>
        <row r="3513">
          <cell r="A3513">
            <v>3714112989800</v>
          </cell>
          <cell r="T3513">
            <v>4605</v>
          </cell>
        </row>
        <row r="3514">
          <cell r="A3514">
            <v>3714112989802</v>
          </cell>
          <cell r="T3514">
            <v>4595</v>
          </cell>
        </row>
        <row r="3515">
          <cell r="A3515">
            <v>3714116989800</v>
          </cell>
          <cell r="T3515">
            <v>2915</v>
          </cell>
        </row>
        <row r="3516">
          <cell r="A3516">
            <v>3714116989802</v>
          </cell>
          <cell r="T3516">
            <v>2900</v>
          </cell>
        </row>
        <row r="3517">
          <cell r="A3517">
            <v>3714120989800</v>
          </cell>
          <cell r="T3517">
            <v>1185</v>
          </cell>
        </row>
        <row r="3518">
          <cell r="A3518">
            <v>3714124989800</v>
          </cell>
          <cell r="T3518">
            <v>1180</v>
          </cell>
        </row>
        <row r="3519">
          <cell r="A3519">
            <v>3714124989802</v>
          </cell>
          <cell r="T3519">
            <v>1180</v>
          </cell>
        </row>
        <row r="3520">
          <cell r="A3520">
            <v>3714132989800</v>
          </cell>
          <cell r="T3520">
            <v>432</v>
          </cell>
        </row>
        <row r="3521">
          <cell r="A3521">
            <v>3714132989802</v>
          </cell>
          <cell r="T3521">
            <v>432</v>
          </cell>
        </row>
        <row r="3522">
          <cell r="A3522">
            <v>3714404029800</v>
          </cell>
          <cell r="T3522">
            <v>2366</v>
          </cell>
        </row>
        <row r="3523">
          <cell r="A3523">
            <v>3714404029802</v>
          </cell>
          <cell r="T3523">
            <v>2361</v>
          </cell>
        </row>
        <row r="3524">
          <cell r="A3524">
            <v>3714406029800</v>
          </cell>
          <cell r="T3524">
            <v>1713</v>
          </cell>
        </row>
        <row r="3525">
          <cell r="A3525">
            <v>3714406029802</v>
          </cell>
          <cell r="T3525">
            <v>1321</v>
          </cell>
        </row>
        <row r="3526">
          <cell r="A3526">
            <v>3714406049800</v>
          </cell>
          <cell r="T3526">
            <v>7590</v>
          </cell>
        </row>
        <row r="3527">
          <cell r="A3527">
            <v>3714406049802</v>
          </cell>
          <cell r="T3527">
            <v>7370</v>
          </cell>
        </row>
        <row r="3528">
          <cell r="A3528">
            <v>3714408029800</v>
          </cell>
          <cell r="T3528">
            <v>20</v>
          </cell>
        </row>
        <row r="3529">
          <cell r="A3529">
            <v>3714408049800</v>
          </cell>
          <cell r="T3529">
            <v>10626</v>
          </cell>
        </row>
        <row r="3530">
          <cell r="A3530">
            <v>3714408049802</v>
          </cell>
          <cell r="T3530">
            <v>10622</v>
          </cell>
        </row>
        <row r="3531">
          <cell r="A3531">
            <v>3714408069800</v>
          </cell>
          <cell r="T3531">
            <v>11529</v>
          </cell>
        </row>
        <row r="3532">
          <cell r="A3532">
            <v>3714408069802</v>
          </cell>
          <cell r="T3532">
            <v>10949</v>
          </cell>
        </row>
        <row r="3533">
          <cell r="A3533">
            <v>3714412029800</v>
          </cell>
          <cell r="T3533">
            <v>97</v>
          </cell>
        </row>
        <row r="3534">
          <cell r="A3534">
            <v>3714412029802</v>
          </cell>
          <cell r="T3534">
            <v>0</v>
          </cell>
        </row>
        <row r="3535">
          <cell r="A3535">
            <v>3714412049800</v>
          </cell>
          <cell r="T3535">
            <v>4307</v>
          </cell>
        </row>
        <row r="3536">
          <cell r="A3536">
            <v>3714412049802</v>
          </cell>
          <cell r="T3536">
            <v>4188</v>
          </cell>
        </row>
        <row r="3537">
          <cell r="A3537">
            <v>3714412069800</v>
          </cell>
          <cell r="T3537">
            <v>2511</v>
          </cell>
        </row>
        <row r="3538">
          <cell r="A3538">
            <v>3714412069802</v>
          </cell>
          <cell r="T3538">
            <v>2333</v>
          </cell>
        </row>
        <row r="3539">
          <cell r="A3539">
            <v>3714412089800</v>
          </cell>
          <cell r="T3539">
            <v>11171</v>
          </cell>
        </row>
        <row r="3540">
          <cell r="A3540">
            <v>3714412089802</v>
          </cell>
          <cell r="T3540">
            <v>11171</v>
          </cell>
        </row>
        <row r="3541">
          <cell r="A3541">
            <v>3714416029800</v>
          </cell>
          <cell r="T3541">
            <v>478</v>
          </cell>
        </row>
        <row r="3542">
          <cell r="A3542">
            <v>3714416049800</v>
          </cell>
          <cell r="T3542">
            <v>125</v>
          </cell>
        </row>
        <row r="3543">
          <cell r="A3543">
            <v>3714416069800</v>
          </cell>
          <cell r="T3543">
            <v>751</v>
          </cell>
        </row>
        <row r="3544">
          <cell r="A3544">
            <v>3714416069802</v>
          </cell>
          <cell r="T3544">
            <v>616</v>
          </cell>
        </row>
        <row r="3545">
          <cell r="A3545">
            <v>3714416089800</v>
          </cell>
          <cell r="T3545">
            <v>3080</v>
          </cell>
        </row>
        <row r="3546">
          <cell r="A3546">
            <v>3714416089802</v>
          </cell>
          <cell r="T3546">
            <v>2634</v>
          </cell>
        </row>
        <row r="3547">
          <cell r="A3547">
            <v>3714416129800</v>
          </cell>
          <cell r="T3547">
            <v>9351</v>
          </cell>
        </row>
        <row r="3548">
          <cell r="A3548">
            <v>3714416129802</v>
          </cell>
          <cell r="T3548">
            <v>9351</v>
          </cell>
        </row>
        <row r="3549">
          <cell r="A3549">
            <v>3714420049800</v>
          </cell>
          <cell r="T3549">
            <v>126</v>
          </cell>
        </row>
        <row r="3550">
          <cell r="A3550">
            <v>3714420069800</v>
          </cell>
          <cell r="T3550">
            <v>205</v>
          </cell>
        </row>
        <row r="3551">
          <cell r="A3551">
            <v>3714420089800</v>
          </cell>
          <cell r="T3551">
            <v>344</v>
          </cell>
        </row>
        <row r="3552">
          <cell r="A3552">
            <v>3714420129800</v>
          </cell>
          <cell r="T3552">
            <v>2241</v>
          </cell>
        </row>
        <row r="3553">
          <cell r="A3553">
            <v>3714420129802</v>
          </cell>
          <cell r="T3553">
            <v>1821</v>
          </cell>
        </row>
        <row r="3554">
          <cell r="A3554">
            <v>3714420169800</v>
          </cell>
          <cell r="T3554">
            <v>3564</v>
          </cell>
        </row>
        <row r="3555">
          <cell r="A3555">
            <v>3714420169802</v>
          </cell>
          <cell r="T3555">
            <v>3250</v>
          </cell>
        </row>
        <row r="3556">
          <cell r="A3556">
            <v>3714424049800</v>
          </cell>
          <cell r="T3556">
            <v>5</v>
          </cell>
        </row>
        <row r="3557">
          <cell r="A3557">
            <v>3714424069800</v>
          </cell>
          <cell r="T3557">
            <v>9</v>
          </cell>
        </row>
        <row r="3558">
          <cell r="A3558">
            <v>3714424089800</v>
          </cell>
          <cell r="T3558">
            <v>442</v>
          </cell>
        </row>
        <row r="3559">
          <cell r="A3559">
            <v>3714424129800</v>
          </cell>
          <cell r="T3559">
            <v>775</v>
          </cell>
        </row>
        <row r="3560">
          <cell r="A3560">
            <v>3714424169800</v>
          </cell>
          <cell r="T3560">
            <v>1181</v>
          </cell>
        </row>
        <row r="3561">
          <cell r="A3561">
            <v>3714424169802</v>
          </cell>
          <cell r="T3561">
            <v>1181</v>
          </cell>
        </row>
        <row r="3562">
          <cell r="A3562">
            <v>3714424209800</v>
          </cell>
          <cell r="T3562">
            <v>2185</v>
          </cell>
        </row>
        <row r="3563">
          <cell r="A3563">
            <v>3714424209802</v>
          </cell>
          <cell r="T3563">
            <v>2185</v>
          </cell>
        </row>
        <row r="3564">
          <cell r="A3564">
            <v>3714432069800</v>
          </cell>
          <cell r="T3564">
            <v>5</v>
          </cell>
        </row>
        <row r="3565">
          <cell r="A3565">
            <v>3714432089800</v>
          </cell>
          <cell r="T3565">
            <v>33</v>
          </cell>
        </row>
        <row r="3566">
          <cell r="A3566">
            <v>3714432129800</v>
          </cell>
          <cell r="T3566">
            <v>1032</v>
          </cell>
        </row>
        <row r="3567">
          <cell r="A3567">
            <v>3714432129802</v>
          </cell>
          <cell r="T3567">
            <v>954</v>
          </cell>
        </row>
        <row r="3568">
          <cell r="A3568">
            <v>3714432169800</v>
          </cell>
          <cell r="T3568">
            <v>939</v>
          </cell>
        </row>
        <row r="3569">
          <cell r="A3569">
            <v>3714432169802</v>
          </cell>
          <cell r="T3569">
            <v>798</v>
          </cell>
        </row>
        <row r="3570">
          <cell r="A3570">
            <v>3714432209800</v>
          </cell>
          <cell r="T3570">
            <v>981</v>
          </cell>
        </row>
        <row r="3571">
          <cell r="A3571">
            <v>3714432209802</v>
          </cell>
          <cell r="T3571">
            <v>849</v>
          </cell>
        </row>
        <row r="3572">
          <cell r="A3572">
            <v>3714432249800</v>
          </cell>
          <cell r="T3572">
            <v>1931</v>
          </cell>
        </row>
        <row r="3573">
          <cell r="A3573">
            <v>3714432249802</v>
          </cell>
          <cell r="T3573">
            <v>1931</v>
          </cell>
        </row>
        <row r="3574">
          <cell r="A3574">
            <v>3714436089800</v>
          </cell>
          <cell r="T3574">
            <v>1</v>
          </cell>
        </row>
        <row r="3575">
          <cell r="A3575">
            <v>3714436129800</v>
          </cell>
          <cell r="T3575">
            <v>1</v>
          </cell>
        </row>
        <row r="3576">
          <cell r="A3576">
            <v>3714436169800</v>
          </cell>
          <cell r="T3576">
            <v>0</v>
          </cell>
        </row>
        <row r="3577">
          <cell r="A3577">
            <v>3714436249800</v>
          </cell>
          <cell r="T3577">
            <v>3</v>
          </cell>
        </row>
        <row r="3578">
          <cell r="A3578">
            <v>3714436329800</v>
          </cell>
          <cell r="T3578">
            <v>155</v>
          </cell>
        </row>
        <row r="3579">
          <cell r="A3579">
            <v>3714438169800</v>
          </cell>
          <cell r="T3579">
            <v>0</v>
          </cell>
        </row>
        <row r="3580">
          <cell r="A3580">
            <v>3714438209800</v>
          </cell>
          <cell r="T3580">
            <v>0</v>
          </cell>
        </row>
        <row r="3581">
          <cell r="A3581">
            <v>3714438249800</v>
          </cell>
          <cell r="T3581">
            <v>2</v>
          </cell>
        </row>
        <row r="3582">
          <cell r="A3582">
            <v>3714438329800</v>
          </cell>
          <cell r="T3582">
            <v>21</v>
          </cell>
        </row>
        <row r="3583">
          <cell r="A3583">
            <v>3714438369800</v>
          </cell>
          <cell r="T3583">
            <v>38</v>
          </cell>
        </row>
        <row r="3584">
          <cell r="A3584">
            <v>3714442169800</v>
          </cell>
          <cell r="T3584">
            <v>0</v>
          </cell>
        </row>
        <row r="3585">
          <cell r="A3585">
            <v>3714442249800</v>
          </cell>
          <cell r="T3585">
            <v>7</v>
          </cell>
        </row>
        <row r="3586">
          <cell r="A3586">
            <v>3714442329800</v>
          </cell>
          <cell r="T3586">
            <v>2</v>
          </cell>
        </row>
        <row r="3587">
          <cell r="A3587">
            <v>3714442369800</v>
          </cell>
          <cell r="T3587">
            <v>0</v>
          </cell>
        </row>
        <row r="3588">
          <cell r="A3588">
            <v>3714442389800</v>
          </cell>
          <cell r="T3588">
            <v>1</v>
          </cell>
        </row>
        <row r="3589">
          <cell r="A3589">
            <v>3715402989800</v>
          </cell>
          <cell r="T3589">
            <v>1000</v>
          </cell>
        </row>
        <row r="3590">
          <cell r="A3590">
            <v>3715404989800</v>
          </cell>
          <cell r="T3590">
            <v>3562</v>
          </cell>
        </row>
        <row r="3591">
          <cell r="A3591">
            <v>3715404989802</v>
          </cell>
          <cell r="T3591">
            <v>3562</v>
          </cell>
        </row>
        <row r="3592">
          <cell r="A3592">
            <v>3715406989800</v>
          </cell>
          <cell r="T3592">
            <v>3157</v>
          </cell>
        </row>
        <row r="3593">
          <cell r="A3593">
            <v>3715406989802</v>
          </cell>
          <cell r="T3593">
            <v>2977</v>
          </cell>
        </row>
        <row r="3594">
          <cell r="A3594">
            <v>3715408989800</v>
          </cell>
          <cell r="T3594">
            <v>18630</v>
          </cell>
        </row>
        <row r="3595">
          <cell r="A3595">
            <v>3715408989802</v>
          </cell>
          <cell r="T3595">
            <v>18630</v>
          </cell>
        </row>
        <row r="3596">
          <cell r="A3596">
            <v>3715412989800</v>
          </cell>
          <cell r="T3596">
            <v>8706</v>
          </cell>
        </row>
        <row r="3597">
          <cell r="A3597">
            <v>3715412989802</v>
          </cell>
          <cell r="T3597">
            <v>8706</v>
          </cell>
        </row>
        <row r="3598">
          <cell r="A3598">
            <v>3715416989800</v>
          </cell>
          <cell r="T3598">
            <v>4612</v>
          </cell>
        </row>
        <row r="3599">
          <cell r="A3599">
            <v>3715416989802</v>
          </cell>
          <cell r="T3599">
            <v>4612</v>
          </cell>
        </row>
        <row r="3600">
          <cell r="A3600">
            <v>3715420989800</v>
          </cell>
          <cell r="T3600">
            <v>1664</v>
          </cell>
        </row>
        <row r="3601">
          <cell r="A3601">
            <v>3715420989802</v>
          </cell>
          <cell r="T3601">
            <v>1659</v>
          </cell>
        </row>
        <row r="3602">
          <cell r="A3602">
            <v>3715424989800</v>
          </cell>
          <cell r="T3602">
            <v>2347</v>
          </cell>
        </row>
        <row r="3603">
          <cell r="A3603">
            <v>3715424989802</v>
          </cell>
          <cell r="T3603">
            <v>2329</v>
          </cell>
        </row>
        <row r="3604">
          <cell r="A3604">
            <v>3715432989800</v>
          </cell>
          <cell r="T3604">
            <v>2345</v>
          </cell>
        </row>
        <row r="3605">
          <cell r="A3605">
            <v>3715432989802</v>
          </cell>
          <cell r="T3605">
            <v>2345</v>
          </cell>
        </row>
        <row r="3606">
          <cell r="A3606">
            <v>3715436989800</v>
          </cell>
          <cell r="T3606">
            <v>11</v>
          </cell>
        </row>
        <row r="3607">
          <cell r="A3607">
            <v>3715438989800</v>
          </cell>
          <cell r="T3607">
            <v>22</v>
          </cell>
        </row>
        <row r="3608">
          <cell r="A3608">
            <v>3715442989800</v>
          </cell>
          <cell r="T3608">
            <v>17</v>
          </cell>
        </row>
        <row r="3609">
          <cell r="A3609">
            <v>3716502029800</v>
          </cell>
          <cell r="T3609">
            <v>2456</v>
          </cell>
        </row>
        <row r="3610">
          <cell r="A3610">
            <v>3716502029802</v>
          </cell>
          <cell r="T3610">
            <v>2416</v>
          </cell>
        </row>
        <row r="3611">
          <cell r="A3611">
            <v>3716504029800</v>
          </cell>
          <cell r="T3611">
            <v>1210</v>
          </cell>
        </row>
        <row r="3612">
          <cell r="A3612">
            <v>3716504029802</v>
          </cell>
          <cell r="T3612">
            <v>1190</v>
          </cell>
        </row>
        <row r="3613">
          <cell r="A3613">
            <v>3716504049800</v>
          </cell>
          <cell r="T3613">
            <v>7683</v>
          </cell>
        </row>
        <row r="3614">
          <cell r="A3614">
            <v>3716504049802</v>
          </cell>
          <cell r="T3614">
            <v>6640</v>
          </cell>
        </row>
        <row r="3615">
          <cell r="A3615">
            <v>3716506029800</v>
          </cell>
          <cell r="T3615">
            <v>0</v>
          </cell>
        </row>
        <row r="3616">
          <cell r="A3616">
            <v>3716506049800</v>
          </cell>
          <cell r="T3616">
            <v>4582</v>
          </cell>
        </row>
        <row r="3617">
          <cell r="A3617">
            <v>3716506049802</v>
          </cell>
          <cell r="T3617">
            <v>3806</v>
          </cell>
        </row>
        <row r="3618">
          <cell r="A3618">
            <v>3716506069800</v>
          </cell>
          <cell r="T3618">
            <v>4277</v>
          </cell>
        </row>
        <row r="3619">
          <cell r="A3619">
            <v>3716506069802</v>
          </cell>
          <cell r="T3619">
            <v>3720</v>
          </cell>
        </row>
        <row r="3620">
          <cell r="A3620">
            <v>3716508029800</v>
          </cell>
          <cell r="T3620">
            <v>865</v>
          </cell>
        </row>
        <row r="3621">
          <cell r="A3621">
            <v>3716508029802</v>
          </cell>
          <cell r="T3621">
            <v>250</v>
          </cell>
        </row>
        <row r="3622">
          <cell r="A3622">
            <v>3716508049800</v>
          </cell>
          <cell r="T3622">
            <v>3583</v>
          </cell>
        </row>
        <row r="3623">
          <cell r="A3623">
            <v>3716508049802</v>
          </cell>
          <cell r="T3623">
            <v>3263</v>
          </cell>
        </row>
        <row r="3624">
          <cell r="A3624">
            <v>3716508069800</v>
          </cell>
          <cell r="T3624">
            <v>4289</v>
          </cell>
        </row>
        <row r="3625">
          <cell r="A3625">
            <v>3716508069802</v>
          </cell>
          <cell r="T3625">
            <v>4289</v>
          </cell>
        </row>
        <row r="3626">
          <cell r="A3626">
            <v>3716508089800</v>
          </cell>
          <cell r="T3626">
            <v>15946</v>
          </cell>
        </row>
        <row r="3627">
          <cell r="A3627">
            <v>3716508089802</v>
          </cell>
          <cell r="T3627">
            <v>15945</v>
          </cell>
        </row>
        <row r="3628">
          <cell r="A3628">
            <v>3716512029800</v>
          </cell>
          <cell r="T3628">
            <v>0</v>
          </cell>
        </row>
        <row r="3629">
          <cell r="A3629">
            <v>3716512049800</v>
          </cell>
          <cell r="T3629">
            <v>0</v>
          </cell>
        </row>
        <row r="3630">
          <cell r="A3630">
            <v>3716512049802</v>
          </cell>
          <cell r="T3630" t="str">
            <v/>
          </cell>
        </row>
        <row r="3631">
          <cell r="A3631">
            <v>3716512069800</v>
          </cell>
          <cell r="T3631">
            <v>745</v>
          </cell>
        </row>
        <row r="3632">
          <cell r="A3632">
            <v>3716512069802</v>
          </cell>
          <cell r="T3632">
            <v>725</v>
          </cell>
        </row>
        <row r="3633">
          <cell r="A3633">
            <v>3716512089800</v>
          </cell>
          <cell r="T3633">
            <v>6822</v>
          </cell>
        </row>
        <row r="3634">
          <cell r="A3634">
            <v>3716512089802</v>
          </cell>
          <cell r="T3634">
            <v>6722</v>
          </cell>
        </row>
        <row r="3635">
          <cell r="A3635">
            <v>3716512129800</v>
          </cell>
          <cell r="T3635">
            <v>10385</v>
          </cell>
        </row>
        <row r="3636">
          <cell r="A3636">
            <v>3716512129802</v>
          </cell>
          <cell r="T3636">
            <v>10385</v>
          </cell>
        </row>
        <row r="3637">
          <cell r="A3637">
            <v>3716516049800</v>
          </cell>
          <cell r="T3637">
            <v>25</v>
          </cell>
        </row>
        <row r="3638">
          <cell r="A3638">
            <v>3716516069800</v>
          </cell>
          <cell r="T3638">
            <v>20</v>
          </cell>
        </row>
        <row r="3639">
          <cell r="A3639">
            <v>3716516089800</v>
          </cell>
          <cell r="T3639">
            <v>1135</v>
          </cell>
        </row>
        <row r="3640">
          <cell r="A3640">
            <v>3716516089802</v>
          </cell>
          <cell r="T3640">
            <v>1010</v>
          </cell>
        </row>
        <row r="3641">
          <cell r="A3641">
            <v>3716516129800</v>
          </cell>
          <cell r="T3641">
            <v>4138</v>
          </cell>
        </row>
        <row r="3642">
          <cell r="A3642">
            <v>3716516129802</v>
          </cell>
          <cell r="T3642">
            <v>4138</v>
          </cell>
        </row>
        <row r="3643">
          <cell r="A3643">
            <v>3716516169800</v>
          </cell>
          <cell r="T3643">
            <v>6381</v>
          </cell>
        </row>
        <row r="3644">
          <cell r="A3644">
            <v>3716516169802</v>
          </cell>
          <cell r="T3644">
            <v>6381</v>
          </cell>
        </row>
        <row r="3645">
          <cell r="A3645">
            <v>3716520089800</v>
          </cell>
          <cell r="T3645">
            <v>10</v>
          </cell>
        </row>
        <row r="3646">
          <cell r="A3646">
            <v>3716520129800</v>
          </cell>
          <cell r="T3646">
            <v>1403</v>
          </cell>
        </row>
        <row r="3647">
          <cell r="A3647">
            <v>3716520129802</v>
          </cell>
          <cell r="T3647">
            <v>1368</v>
          </cell>
        </row>
        <row r="3648">
          <cell r="A3648">
            <v>3716520169800</v>
          </cell>
          <cell r="T3648">
            <v>2147</v>
          </cell>
        </row>
        <row r="3649">
          <cell r="A3649">
            <v>3716520169802</v>
          </cell>
          <cell r="T3649">
            <v>2147</v>
          </cell>
        </row>
        <row r="3650">
          <cell r="A3650">
            <v>3716520209800</v>
          </cell>
          <cell r="T3650">
            <v>2927</v>
          </cell>
        </row>
        <row r="3651">
          <cell r="A3651">
            <v>3716520209802</v>
          </cell>
          <cell r="T3651">
            <v>2927</v>
          </cell>
        </row>
        <row r="3652">
          <cell r="A3652">
            <v>3716524089800</v>
          </cell>
          <cell r="T3652">
            <v>10</v>
          </cell>
        </row>
        <row r="3653">
          <cell r="A3653">
            <v>3716524129800</v>
          </cell>
          <cell r="T3653">
            <v>621</v>
          </cell>
        </row>
        <row r="3654">
          <cell r="A3654">
            <v>3716524129802</v>
          </cell>
          <cell r="T3654">
            <v>561</v>
          </cell>
        </row>
        <row r="3655">
          <cell r="A3655">
            <v>3716524169800</v>
          </cell>
          <cell r="T3655">
            <v>970</v>
          </cell>
        </row>
        <row r="3656">
          <cell r="A3656">
            <v>3716524169802</v>
          </cell>
          <cell r="T3656">
            <v>875</v>
          </cell>
        </row>
        <row r="3657">
          <cell r="A3657">
            <v>3716524209800</v>
          </cell>
          <cell r="T3657">
            <v>1200</v>
          </cell>
        </row>
        <row r="3658">
          <cell r="A3658">
            <v>3716524209802</v>
          </cell>
          <cell r="T3658">
            <v>1035</v>
          </cell>
        </row>
        <row r="3659">
          <cell r="A3659">
            <v>3716524249800</v>
          </cell>
          <cell r="T3659">
            <v>1862</v>
          </cell>
        </row>
        <row r="3660">
          <cell r="A3660">
            <v>3716524249802</v>
          </cell>
          <cell r="T3660">
            <v>1610</v>
          </cell>
        </row>
        <row r="3661">
          <cell r="A3661">
            <v>3716532089800</v>
          </cell>
          <cell r="T3661">
            <v>0</v>
          </cell>
        </row>
        <row r="3662">
          <cell r="A3662">
            <v>3716532129800</v>
          </cell>
          <cell r="T3662">
            <v>131</v>
          </cell>
        </row>
        <row r="3663">
          <cell r="A3663">
            <v>3716532169800</v>
          </cell>
          <cell r="T3663">
            <v>120</v>
          </cell>
        </row>
        <row r="3664">
          <cell r="A3664">
            <v>3716532169802</v>
          </cell>
          <cell r="T3664">
            <v>81</v>
          </cell>
        </row>
        <row r="3665">
          <cell r="A3665">
            <v>3716532209800</v>
          </cell>
          <cell r="T3665">
            <v>978</v>
          </cell>
        </row>
        <row r="3666">
          <cell r="A3666">
            <v>3716532209802</v>
          </cell>
          <cell r="T3666">
            <v>959</v>
          </cell>
        </row>
        <row r="3667">
          <cell r="A3667">
            <v>3716532249800</v>
          </cell>
          <cell r="T3667">
            <v>961</v>
          </cell>
        </row>
        <row r="3668">
          <cell r="A3668">
            <v>3716532249802</v>
          </cell>
          <cell r="T3668">
            <v>952</v>
          </cell>
        </row>
        <row r="3669">
          <cell r="A3669">
            <v>3716532329800</v>
          </cell>
          <cell r="T3669">
            <v>1868</v>
          </cell>
        </row>
        <row r="3670">
          <cell r="A3670">
            <v>3716532329802</v>
          </cell>
          <cell r="T3670">
            <v>1868</v>
          </cell>
        </row>
        <row r="3671">
          <cell r="A3671">
            <v>3716536169800</v>
          </cell>
          <cell r="T3671">
            <v>0</v>
          </cell>
        </row>
        <row r="3672">
          <cell r="A3672">
            <v>3716536209800</v>
          </cell>
          <cell r="T3672">
            <v>1</v>
          </cell>
        </row>
        <row r="3673">
          <cell r="A3673">
            <v>3716536249800</v>
          </cell>
          <cell r="T3673">
            <v>1</v>
          </cell>
        </row>
        <row r="3674">
          <cell r="A3674">
            <v>3716536329800</v>
          </cell>
          <cell r="T3674">
            <v>1</v>
          </cell>
        </row>
        <row r="3675">
          <cell r="A3675">
            <v>3716536369800</v>
          </cell>
          <cell r="T3675">
            <v>11</v>
          </cell>
        </row>
        <row r="3676">
          <cell r="A3676">
            <v>3716538209800</v>
          </cell>
          <cell r="T3676">
            <v>0</v>
          </cell>
        </row>
        <row r="3677">
          <cell r="A3677">
            <v>3716538249800</v>
          </cell>
          <cell r="T3677">
            <v>0</v>
          </cell>
        </row>
        <row r="3678">
          <cell r="A3678">
            <v>3716538329800</v>
          </cell>
          <cell r="T3678">
            <v>12</v>
          </cell>
        </row>
        <row r="3679">
          <cell r="A3679">
            <v>3716538369800</v>
          </cell>
          <cell r="T3679">
            <v>4</v>
          </cell>
        </row>
        <row r="3680">
          <cell r="A3680">
            <v>3716538389800</v>
          </cell>
          <cell r="T3680">
            <v>20</v>
          </cell>
        </row>
        <row r="3681">
          <cell r="A3681">
            <v>3716542329800</v>
          </cell>
          <cell r="T3681">
            <v>0</v>
          </cell>
        </row>
        <row r="3682">
          <cell r="A3682">
            <v>3716542369800</v>
          </cell>
          <cell r="T3682">
            <v>0</v>
          </cell>
        </row>
        <row r="3683">
          <cell r="A3683">
            <v>3716542389800</v>
          </cell>
          <cell r="T3683">
            <v>2</v>
          </cell>
        </row>
        <row r="3684">
          <cell r="A3684">
            <v>3716542429800</v>
          </cell>
          <cell r="T3684">
            <v>5</v>
          </cell>
        </row>
        <row r="3685">
          <cell r="A3685">
            <v>3716808089800</v>
          </cell>
          <cell r="T3685">
            <v>10</v>
          </cell>
        </row>
        <row r="3686">
          <cell r="A3686">
            <v>3716812129800</v>
          </cell>
          <cell r="T3686">
            <v>0</v>
          </cell>
        </row>
        <row r="3687">
          <cell r="A3687">
            <v>3716816169800</v>
          </cell>
          <cell r="T3687">
            <v>5</v>
          </cell>
        </row>
        <row r="3688">
          <cell r="A3688">
            <v>3716820209800</v>
          </cell>
          <cell r="T3688">
            <v>0</v>
          </cell>
        </row>
        <row r="3689">
          <cell r="A3689">
            <v>3716824249800</v>
          </cell>
          <cell r="T3689">
            <v>0</v>
          </cell>
        </row>
        <row r="3690">
          <cell r="A3690">
            <v>3717008089802</v>
          </cell>
          <cell r="T3690">
            <v>975</v>
          </cell>
        </row>
        <row r="3691">
          <cell r="A3691">
            <v>3717012129800</v>
          </cell>
          <cell r="T3691">
            <v>690</v>
          </cell>
        </row>
        <row r="3692">
          <cell r="A3692">
            <v>3717012129802</v>
          </cell>
          <cell r="T3692">
            <v>630</v>
          </cell>
        </row>
        <row r="3693">
          <cell r="A3693">
            <v>3717016169800</v>
          </cell>
          <cell r="T3693">
            <v>0</v>
          </cell>
        </row>
        <row r="3694">
          <cell r="A3694">
            <v>3717032329800</v>
          </cell>
          <cell r="T3694">
            <v>0</v>
          </cell>
        </row>
        <row r="3695">
          <cell r="A3695">
            <v>3718604989800</v>
          </cell>
          <cell r="T3695">
            <v>0</v>
          </cell>
        </row>
        <row r="3696">
          <cell r="A3696">
            <v>3718606989800</v>
          </cell>
          <cell r="T3696">
            <v>50</v>
          </cell>
        </row>
        <row r="3697">
          <cell r="A3697">
            <v>3718608989800</v>
          </cell>
          <cell r="T3697">
            <v>0</v>
          </cell>
        </row>
        <row r="3698">
          <cell r="A3698">
            <v>3718612989800</v>
          </cell>
          <cell r="T3698">
            <v>0</v>
          </cell>
        </row>
        <row r="3699">
          <cell r="A3699">
            <v>3718616989800</v>
          </cell>
          <cell r="T3699">
            <v>1200</v>
          </cell>
        </row>
        <row r="3700">
          <cell r="A3700">
            <v>3718620989800</v>
          </cell>
          <cell r="T3700">
            <v>0</v>
          </cell>
        </row>
        <row r="3701">
          <cell r="A3701">
            <v>3718624989800</v>
          </cell>
          <cell r="T3701">
            <v>0</v>
          </cell>
        </row>
        <row r="3702">
          <cell r="A3702">
            <v>3718632989800</v>
          </cell>
          <cell r="T3702">
            <v>10</v>
          </cell>
        </row>
        <row r="3703">
          <cell r="A3703">
            <v>3718636989800</v>
          </cell>
          <cell r="T3703">
            <v>161</v>
          </cell>
        </row>
        <row r="3704">
          <cell r="A3704">
            <v>3718638989800</v>
          </cell>
          <cell r="T3704">
            <v>0</v>
          </cell>
        </row>
        <row r="3705">
          <cell r="A3705">
            <v>3718642989800</v>
          </cell>
          <cell r="T3705">
            <v>0</v>
          </cell>
        </row>
        <row r="3706">
          <cell r="A3706">
            <v>3719504049800</v>
          </cell>
          <cell r="T3706">
            <v>970</v>
          </cell>
        </row>
        <row r="3707">
          <cell r="A3707">
            <v>3719506069800</v>
          </cell>
          <cell r="T3707">
            <v>60</v>
          </cell>
        </row>
        <row r="3708">
          <cell r="A3708">
            <v>3719508089800</v>
          </cell>
          <cell r="T3708">
            <v>1262</v>
          </cell>
        </row>
        <row r="3709">
          <cell r="A3709">
            <v>3719508089802</v>
          </cell>
          <cell r="T3709">
            <v>922</v>
          </cell>
        </row>
        <row r="3710">
          <cell r="A3710">
            <v>3719512129800</v>
          </cell>
          <cell r="T3710">
            <v>1060</v>
          </cell>
        </row>
        <row r="3711">
          <cell r="A3711">
            <v>3719512129802</v>
          </cell>
          <cell r="T3711">
            <v>984</v>
          </cell>
        </row>
        <row r="3712">
          <cell r="A3712">
            <v>3719516169800</v>
          </cell>
          <cell r="T3712">
            <v>245</v>
          </cell>
        </row>
        <row r="3713">
          <cell r="A3713">
            <v>3719516169802</v>
          </cell>
          <cell r="T3713">
            <v>230</v>
          </cell>
        </row>
        <row r="3714">
          <cell r="A3714">
            <v>3719520209800</v>
          </cell>
          <cell r="T3714">
            <v>10</v>
          </cell>
        </row>
        <row r="3715">
          <cell r="A3715">
            <v>3719532329800</v>
          </cell>
          <cell r="T3715">
            <v>30</v>
          </cell>
        </row>
        <row r="3716">
          <cell r="A3716">
            <v>3723502029800</v>
          </cell>
          <cell r="T3716">
            <v>650</v>
          </cell>
        </row>
        <row r="3717">
          <cell r="A3717">
            <v>3723504029800</v>
          </cell>
          <cell r="T3717">
            <v>30</v>
          </cell>
        </row>
        <row r="3718">
          <cell r="A3718">
            <v>3723504049800</v>
          </cell>
          <cell r="T3718">
            <v>4119</v>
          </cell>
        </row>
        <row r="3719">
          <cell r="A3719">
            <v>3723504049802</v>
          </cell>
          <cell r="T3719">
            <v>3469</v>
          </cell>
        </row>
        <row r="3720">
          <cell r="A3720">
            <v>3723506049800</v>
          </cell>
          <cell r="T3720">
            <v>2365</v>
          </cell>
        </row>
        <row r="3721">
          <cell r="A3721">
            <v>3723506069800</v>
          </cell>
          <cell r="T3721">
            <v>4117</v>
          </cell>
        </row>
        <row r="3722">
          <cell r="A3722">
            <v>3723506069802</v>
          </cell>
          <cell r="T3722">
            <v>4115</v>
          </cell>
        </row>
        <row r="3723">
          <cell r="A3723">
            <v>3723508049800</v>
          </cell>
          <cell r="T3723">
            <v>0</v>
          </cell>
        </row>
        <row r="3724">
          <cell r="A3724">
            <v>3723508069800</v>
          </cell>
          <cell r="T3724">
            <v>312</v>
          </cell>
        </row>
        <row r="3725">
          <cell r="A3725">
            <v>3723508069802</v>
          </cell>
          <cell r="T3725">
            <v>292</v>
          </cell>
        </row>
        <row r="3726">
          <cell r="A3726">
            <v>3723508089800</v>
          </cell>
          <cell r="T3726">
            <v>15124</v>
          </cell>
        </row>
        <row r="3727">
          <cell r="A3727">
            <v>3723508089802</v>
          </cell>
          <cell r="T3727">
            <v>15124</v>
          </cell>
        </row>
        <row r="3728">
          <cell r="A3728">
            <v>3723512069800</v>
          </cell>
          <cell r="T3728">
            <v>0</v>
          </cell>
        </row>
        <row r="3729">
          <cell r="A3729">
            <v>3723512089800</v>
          </cell>
          <cell r="T3729">
            <v>1780</v>
          </cell>
        </row>
        <row r="3730">
          <cell r="A3730">
            <v>3723512089802</v>
          </cell>
          <cell r="T3730">
            <v>1780</v>
          </cell>
        </row>
        <row r="3731">
          <cell r="A3731">
            <v>3723512129800</v>
          </cell>
          <cell r="T3731">
            <v>14599</v>
          </cell>
        </row>
        <row r="3732">
          <cell r="A3732">
            <v>3723512129802</v>
          </cell>
          <cell r="T3732">
            <v>14599</v>
          </cell>
        </row>
        <row r="3733">
          <cell r="A3733">
            <v>3723516089800</v>
          </cell>
          <cell r="T3733">
            <v>55</v>
          </cell>
        </row>
        <row r="3734">
          <cell r="A3734">
            <v>3723516129800</v>
          </cell>
          <cell r="T3734">
            <v>774</v>
          </cell>
        </row>
        <row r="3735">
          <cell r="A3735">
            <v>3723516129802</v>
          </cell>
          <cell r="T3735">
            <v>715</v>
          </cell>
        </row>
        <row r="3736">
          <cell r="A3736">
            <v>3723516169800</v>
          </cell>
          <cell r="T3736">
            <v>9600</v>
          </cell>
        </row>
        <row r="3737">
          <cell r="A3737">
            <v>3723516169802</v>
          </cell>
          <cell r="T3737">
            <v>9600</v>
          </cell>
        </row>
        <row r="3738">
          <cell r="A3738">
            <v>3723520089800</v>
          </cell>
          <cell r="T3738">
            <v>0</v>
          </cell>
        </row>
        <row r="3739">
          <cell r="A3739">
            <v>3723520129800</v>
          </cell>
          <cell r="T3739">
            <v>41</v>
          </cell>
        </row>
        <row r="3740">
          <cell r="A3740">
            <v>3723520169800</v>
          </cell>
          <cell r="T3740">
            <v>175</v>
          </cell>
        </row>
        <row r="3741">
          <cell r="A3741">
            <v>3723520209800</v>
          </cell>
          <cell r="T3741">
            <v>1525</v>
          </cell>
        </row>
        <row r="3742">
          <cell r="A3742">
            <v>3723520209802</v>
          </cell>
          <cell r="T3742">
            <v>1525</v>
          </cell>
        </row>
        <row r="3743">
          <cell r="A3743">
            <v>3723524129800</v>
          </cell>
          <cell r="T3743">
            <v>0</v>
          </cell>
        </row>
        <row r="3744">
          <cell r="A3744">
            <v>3723524169800</v>
          </cell>
          <cell r="T3744">
            <v>0</v>
          </cell>
        </row>
        <row r="3745">
          <cell r="A3745">
            <v>3723524209800</v>
          </cell>
          <cell r="T3745">
            <v>27</v>
          </cell>
        </row>
        <row r="3746">
          <cell r="A3746">
            <v>3723524249800</v>
          </cell>
          <cell r="T3746">
            <v>1758</v>
          </cell>
        </row>
        <row r="3747">
          <cell r="A3747">
            <v>3723524249802</v>
          </cell>
          <cell r="T3747">
            <v>1186</v>
          </cell>
        </row>
        <row r="3748">
          <cell r="A3748">
            <v>3723532129800</v>
          </cell>
          <cell r="T3748">
            <v>0</v>
          </cell>
        </row>
        <row r="3749">
          <cell r="A3749">
            <v>3723532169800</v>
          </cell>
          <cell r="T3749">
            <v>0</v>
          </cell>
        </row>
        <row r="3750">
          <cell r="A3750">
            <v>3723532209800</v>
          </cell>
          <cell r="T3750">
            <v>35</v>
          </cell>
        </row>
        <row r="3751">
          <cell r="A3751">
            <v>3723532249800</v>
          </cell>
          <cell r="T3751">
            <v>65</v>
          </cell>
        </row>
        <row r="3752">
          <cell r="A3752">
            <v>3723532329800</v>
          </cell>
          <cell r="T3752">
            <v>1691</v>
          </cell>
        </row>
        <row r="3753">
          <cell r="A3753">
            <v>3723532329802</v>
          </cell>
          <cell r="T3753">
            <v>1691</v>
          </cell>
        </row>
        <row r="3754">
          <cell r="A3754">
            <v>3723536369800</v>
          </cell>
          <cell r="T3754">
            <v>22</v>
          </cell>
        </row>
        <row r="3755">
          <cell r="A3755">
            <v>3723538329800</v>
          </cell>
          <cell r="T3755">
            <v>0</v>
          </cell>
        </row>
        <row r="3756">
          <cell r="A3756">
            <v>3723538389800</v>
          </cell>
          <cell r="T3756">
            <v>28</v>
          </cell>
        </row>
        <row r="3757">
          <cell r="A3757">
            <v>3723542429800</v>
          </cell>
          <cell r="T3757">
            <v>3</v>
          </cell>
        </row>
        <row r="3758">
          <cell r="A3758">
            <v>3723542429802</v>
          </cell>
          <cell r="T3758" t="str">
            <v/>
          </cell>
        </row>
        <row r="3759">
          <cell r="A3759">
            <v>3724308080800</v>
          </cell>
          <cell r="T3759">
            <v>35</v>
          </cell>
        </row>
        <row r="3760">
          <cell r="A3760">
            <v>3724312121200</v>
          </cell>
          <cell r="T3760">
            <v>10</v>
          </cell>
        </row>
        <row r="3761">
          <cell r="A3761">
            <v>3724316161600</v>
          </cell>
          <cell r="T3761">
            <v>10</v>
          </cell>
        </row>
        <row r="3762">
          <cell r="A3762">
            <v>3725402029800</v>
          </cell>
          <cell r="T3762">
            <v>1285</v>
          </cell>
        </row>
        <row r="3763">
          <cell r="A3763">
            <v>3725402029802</v>
          </cell>
          <cell r="T3763">
            <v>855</v>
          </cell>
        </row>
        <row r="3764">
          <cell r="A3764">
            <v>3725404049800</v>
          </cell>
          <cell r="T3764">
            <v>5771</v>
          </cell>
        </row>
        <row r="3765">
          <cell r="A3765">
            <v>3725404049802</v>
          </cell>
          <cell r="T3765">
            <v>5283</v>
          </cell>
        </row>
        <row r="3766">
          <cell r="A3766">
            <v>3725406069800</v>
          </cell>
          <cell r="T3766">
            <v>4006</v>
          </cell>
        </row>
        <row r="3767">
          <cell r="A3767">
            <v>3725406069802</v>
          </cell>
          <cell r="T3767">
            <v>3235</v>
          </cell>
        </row>
        <row r="3768">
          <cell r="A3768">
            <v>3725408089800</v>
          </cell>
          <cell r="T3768">
            <v>14676</v>
          </cell>
        </row>
        <row r="3769">
          <cell r="A3769">
            <v>3725408089802</v>
          </cell>
          <cell r="T3769">
            <v>9302</v>
          </cell>
        </row>
        <row r="3770">
          <cell r="A3770">
            <v>3725412129800</v>
          </cell>
          <cell r="T3770">
            <v>7228</v>
          </cell>
        </row>
        <row r="3771">
          <cell r="A3771">
            <v>3725412129802</v>
          </cell>
          <cell r="T3771">
            <v>7228</v>
          </cell>
        </row>
        <row r="3772">
          <cell r="A3772">
            <v>3725416169800</v>
          </cell>
          <cell r="T3772">
            <v>3635</v>
          </cell>
        </row>
        <row r="3773">
          <cell r="A3773">
            <v>3725416169802</v>
          </cell>
          <cell r="T3773">
            <v>3420</v>
          </cell>
        </row>
        <row r="3774">
          <cell r="A3774">
            <v>3725420209800</v>
          </cell>
          <cell r="T3774">
            <v>970</v>
          </cell>
        </row>
        <row r="3775">
          <cell r="A3775">
            <v>3725420209802</v>
          </cell>
          <cell r="T3775">
            <v>900</v>
          </cell>
        </row>
        <row r="3776">
          <cell r="A3776">
            <v>3725424249800</v>
          </cell>
          <cell r="T3776">
            <v>311</v>
          </cell>
        </row>
        <row r="3777">
          <cell r="A3777">
            <v>3725432329800</v>
          </cell>
          <cell r="T3777">
            <v>766</v>
          </cell>
        </row>
        <row r="3778">
          <cell r="A3778">
            <v>3725432329802</v>
          </cell>
          <cell r="T3778">
            <v>766</v>
          </cell>
        </row>
        <row r="3779">
          <cell r="A3779">
            <v>3725436369800</v>
          </cell>
          <cell r="T3779">
            <v>3</v>
          </cell>
        </row>
        <row r="3780">
          <cell r="A3780">
            <v>3725438389800</v>
          </cell>
          <cell r="T3780">
            <v>3</v>
          </cell>
        </row>
        <row r="3781">
          <cell r="A3781">
            <v>3725442429800</v>
          </cell>
          <cell r="T3781">
            <v>0</v>
          </cell>
        </row>
        <row r="3782">
          <cell r="A3782">
            <v>3729002029800</v>
          </cell>
          <cell r="T3782">
            <v>554</v>
          </cell>
        </row>
        <row r="3783">
          <cell r="A3783">
            <v>3729002029802</v>
          </cell>
          <cell r="T3783">
            <v>554</v>
          </cell>
        </row>
        <row r="3784">
          <cell r="A3784">
            <v>3729004049800</v>
          </cell>
          <cell r="T3784">
            <v>855</v>
          </cell>
        </row>
        <row r="3785">
          <cell r="A3785">
            <v>3729004049802</v>
          </cell>
          <cell r="T3785">
            <v>842</v>
          </cell>
        </row>
        <row r="3786">
          <cell r="A3786">
            <v>3729006069800</v>
          </cell>
          <cell r="T3786">
            <v>570</v>
          </cell>
        </row>
        <row r="3787">
          <cell r="A3787">
            <v>3729006069802</v>
          </cell>
          <cell r="T3787">
            <v>550</v>
          </cell>
        </row>
        <row r="3788">
          <cell r="A3788">
            <v>3729008089800</v>
          </cell>
          <cell r="T3788">
            <v>2443</v>
          </cell>
        </row>
        <row r="3789">
          <cell r="A3789">
            <v>3729008089802</v>
          </cell>
          <cell r="T3789">
            <v>2053</v>
          </cell>
        </row>
        <row r="3790">
          <cell r="A3790">
            <v>3729012129800</v>
          </cell>
          <cell r="T3790">
            <v>1976</v>
          </cell>
        </row>
        <row r="3791">
          <cell r="A3791">
            <v>3729012129802</v>
          </cell>
          <cell r="T3791">
            <v>1154</v>
          </cell>
        </row>
        <row r="3792">
          <cell r="A3792">
            <v>3729016169800</v>
          </cell>
          <cell r="T3792">
            <v>736</v>
          </cell>
        </row>
        <row r="3793">
          <cell r="A3793">
            <v>3729016169802</v>
          </cell>
          <cell r="T3793">
            <v>667</v>
          </cell>
        </row>
        <row r="3794">
          <cell r="A3794">
            <v>3729020209800</v>
          </cell>
          <cell r="T3794">
            <v>295</v>
          </cell>
        </row>
        <row r="3795">
          <cell r="A3795">
            <v>3729024249800</v>
          </cell>
          <cell r="T3795">
            <v>300</v>
          </cell>
        </row>
        <row r="3796">
          <cell r="A3796">
            <v>3729024249802</v>
          </cell>
          <cell r="T3796">
            <v>294</v>
          </cell>
        </row>
        <row r="3797">
          <cell r="A3797">
            <v>3729032329800</v>
          </cell>
          <cell r="T3797">
            <v>499</v>
          </cell>
        </row>
        <row r="3798">
          <cell r="A3798">
            <v>3729032329802</v>
          </cell>
          <cell r="T3798">
            <v>479</v>
          </cell>
        </row>
        <row r="3799">
          <cell r="A3799">
            <v>3729036369800</v>
          </cell>
          <cell r="T3799">
            <v>0</v>
          </cell>
        </row>
        <row r="3800">
          <cell r="A3800">
            <v>3729038389800</v>
          </cell>
          <cell r="T3800">
            <v>1</v>
          </cell>
        </row>
        <row r="3801">
          <cell r="A3801">
            <v>3729042429800</v>
          </cell>
          <cell r="T3801">
            <v>0</v>
          </cell>
        </row>
        <row r="3802">
          <cell r="A3802">
            <v>3729502029800</v>
          </cell>
          <cell r="T3802">
            <v>464</v>
          </cell>
        </row>
        <row r="3803">
          <cell r="A3803">
            <v>3729504049800</v>
          </cell>
          <cell r="T3803">
            <v>791</v>
          </cell>
        </row>
        <row r="3804">
          <cell r="A3804">
            <v>3729504049802</v>
          </cell>
          <cell r="T3804">
            <v>790</v>
          </cell>
        </row>
        <row r="3805">
          <cell r="A3805">
            <v>3729506069800</v>
          </cell>
          <cell r="T3805">
            <v>30</v>
          </cell>
        </row>
        <row r="3806">
          <cell r="A3806">
            <v>3729508089800</v>
          </cell>
          <cell r="T3806">
            <v>2310</v>
          </cell>
        </row>
        <row r="3807">
          <cell r="A3807">
            <v>3729508089802</v>
          </cell>
          <cell r="T3807">
            <v>2185</v>
          </cell>
        </row>
        <row r="3808">
          <cell r="A3808">
            <v>3729512129800</v>
          </cell>
          <cell r="T3808">
            <v>1363</v>
          </cell>
        </row>
        <row r="3809">
          <cell r="A3809">
            <v>3729512129802</v>
          </cell>
          <cell r="T3809">
            <v>1132</v>
          </cell>
        </row>
        <row r="3810">
          <cell r="A3810">
            <v>3729516169800</v>
          </cell>
          <cell r="T3810">
            <v>525</v>
          </cell>
        </row>
        <row r="3811">
          <cell r="A3811">
            <v>3729520209800</v>
          </cell>
          <cell r="T3811">
            <v>5</v>
          </cell>
        </row>
        <row r="3812">
          <cell r="A3812">
            <v>3729524249800</v>
          </cell>
          <cell r="T3812">
            <v>25</v>
          </cell>
        </row>
        <row r="3813">
          <cell r="A3813">
            <v>3729532329800</v>
          </cell>
          <cell r="T3813">
            <v>64</v>
          </cell>
        </row>
        <row r="3814">
          <cell r="A3814">
            <v>3729538389800</v>
          </cell>
          <cell r="T3814">
            <v>1</v>
          </cell>
        </row>
        <row r="3815">
          <cell r="A3815">
            <v>3729542429800</v>
          </cell>
          <cell r="T3815">
            <v>0</v>
          </cell>
        </row>
        <row r="3816">
          <cell r="A3816">
            <v>3739602989800</v>
          </cell>
          <cell r="T3816">
            <v>4495</v>
          </cell>
        </row>
        <row r="3817">
          <cell r="A3817">
            <v>3739602989802</v>
          </cell>
          <cell r="T3817">
            <v>4485</v>
          </cell>
        </row>
        <row r="3818">
          <cell r="A3818">
            <v>3739604989800</v>
          </cell>
          <cell r="T3818">
            <v>8040</v>
          </cell>
        </row>
        <row r="3819">
          <cell r="A3819">
            <v>3739604989802</v>
          </cell>
          <cell r="T3819">
            <v>7540</v>
          </cell>
        </row>
        <row r="3820">
          <cell r="A3820">
            <v>3739606989800</v>
          </cell>
          <cell r="T3820">
            <v>3849</v>
          </cell>
        </row>
        <row r="3821">
          <cell r="A3821">
            <v>3739606989802</v>
          </cell>
          <cell r="T3821">
            <v>3200</v>
          </cell>
        </row>
        <row r="3822">
          <cell r="A3822">
            <v>3739608989800</v>
          </cell>
          <cell r="T3822">
            <v>10880</v>
          </cell>
        </row>
        <row r="3823">
          <cell r="A3823">
            <v>3739608989802</v>
          </cell>
          <cell r="T3823">
            <v>10827</v>
          </cell>
        </row>
        <row r="3824">
          <cell r="A3824">
            <v>3739612989800</v>
          </cell>
          <cell r="T3824">
            <v>6674</v>
          </cell>
        </row>
        <row r="3825">
          <cell r="A3825">
            <v>3739612989802</v>
          </cell>
          <cell r="T3825">
            <v>6506</v>
          </cell>
        </row>
        <row r="3826">
          <cell r="A3826">
            <v>3739616989800</v>
          </cell>
          <cell r="T3826">
            <v>4324</v>
          </cell>
        </row>
        <row r="3827">
          <cell r="A3827">
            <v>3739616989802</v>
          </cell>
          <cell r="T3827">
            <v>4324</v>
          </cell>
        </row>
        <row r="3828">
          <cell r="A3828">
            <v>3739620989800</v>
          </cell>
          <cell r="T3828">
            <v>1550</v>
          </cell>
        </row>
        <row r="3829">
          <cell r="A3829">
            <v>3739620989802</v>
          </cell>
          <cell r="T3829">
            <v>1550</v>
          </cell>
        </row>
        <row r="3830">
          <cell r="A3830">
            <v>3739624989800</v>
          </cell>
          <cell r="T3830">
            <v>1232</v>
          </cell>
        </row>
        <row r="3831">
          <cell r="A3831">
            <v>3739624989802</v>
          </cell>
          <cell r="T3831">
            <v>1129</v>
          </cell>
        </row>
        <row r="3832">
          <cell r="A3832">
            <v>3739632989800</v>
          </cell>
          <cell r="T3832">
            <v>1439</v>
          </cell>
        </row>
        <row r="3833">
          <cell r="A3833">
            <v>3739632989802</v>
          </cell>
          <cell r="T3833">
            <v>1439</v>
          </cell>
        </row>
        <row r="3834">
          <cell r="A3834">
            <v>3739636989800</v>
          </cell>
          <cell r="T3834">
            <v>16</v>
          </cell>
        </row>
        <row r="3835">
          <cell r="A3835">
            <v>3739638989800</v>
          </cell>
          <cell r="T3835">
            <v>32</v>
          </cell>
        </row>
        <row r="3836">
          <cell r="A3836">
            <v>3739642989800</v>
          </cell>
          <cell r="T3836">
            <v>22</v>
          </cell>
        </row>
        <row r="3837">
          <cell r="A3837">
            <v>3746002020200</v>
          </cell>
          <cell r="T3837">
            <v>750</v>
          </cell>
        </row>
        <row r="3838">
          <cell r="A3838">
            <v>3746004040400</v>
          </cell>
          <cell r="T3838">
            <v>4380</v>
          </cell>
        </row>
        <row r="3839">
          <cell r="A3839">
            <v>3746004040402</v>
          </cell>
          <cell r="T3839">
            <v>4380</v>
          </cell>
        </row>
        <row r="3840">
          <cell r="A3840">
            <v>3746006060600</v>
          </cell>
          <cell r="T3840">
            <v>2013</v>
          </cell>
        </row>
        <row r="3841">
          <cell r="A3841">
            <v>3746006060602</v>
          </cell>
          <cell r="T3841">
            <v>1755</v>
          </cell>
        </row>
        <row r="3842">
          <cell r="A3842">
            <v>3746008080400</v>
          </cell>
          <cell r="T3842">
            <v>0</v>
          </cell>
        </row>
        <row r="3843">
          <cell r="A3843">
            <v>3746008080600</v>
          </cell>
          <cell r="T3843">
            <v>0</v>
          </cell>
        </row>
        <row r="3844">
          <cell r="A3844">
            <v>3746008080800</v>
          </cell>
          <cell r="T3844">
            <v>11511</v>
          </cell>
        </row>
        <row r="3845">
          <cell r="A3845">
            <v>3746008080802</v>
          </cell>
          <cell r="T3845">
            <v>10191</v>
          </cell>
        </row>
        <row r="3846">
          <cell r="A3846">
            <v>3746008081200</v>
          </cell>
          <cell r="T3846">
            <v>0</v>
          </cell>
        </row>
        <row r="3847">
          <cell r="A3847">
            <v>3746012080800</v>
          </cell>
          <cell r="T3847">
            <v>60</v>
          </cell>
        </row>
        <row r="3848">
          <cell r="A3848">
            <v>3746012081200</v>
          </cell>
          <cell r="T3848">
            <v>0</v>
          </cell>
        </row>
        <row r="3849">
          <cell r="A3849">
            <v>3746012120400</v>
          </cell>
          <cell r="T3849">
            <v>0</v>
          </cell>
        </row>
        <row r="3850">
          <cell r="A3850">
            <v>3746012120600</v>
          </cell>
          <cell r="T3850">
            <v>0</v>
          </cell>
        </row>
        <row r="3851">
          <cell r="A3851">
            <v>3746012120800</v>
          </cell>
          <cell r="T3851">
            <v>1246</v>
          </cell>
        </row>
        <row r="3852">
          <cell r="A3852">
            <v>3746012120802</v>
          </cell>
          <cell r="T3852">
            <v>1210</v>
          </cell>
        </row>
        <row r="3853">
          <cell r="A3853">
            <v>3746012121200</v>
          </cell>
          <cell r="T3853">
            <v>7065</v>
          </cell>
        </row>
        <row r="3854">
          <cell r="A3854">
            <v>3746012121202</v>
          </cell>
          <cell r="T3854">
            <v>7065</v>
          </cell>
        </row>
        <row r="3855">
          <cell r="A3855">
            <v>3746012121600</v>
          </cell>
          <cell r="T3855">
            <v>69</v>
          </cell>
        </row>
        <row r="3856">
          <cell r="A3856">
            <v>3746016080800</v>
          </cell>
          <cell r="T3856">
            <v>0</v>
          </cell>
        </row>
        <row r="3857">
          <cell r="A3857">
            <v>3746016081200</v>
          </cell>
          <cell r="T3857">
            <v>164</v>
          </cell>
        </row>
        <row r="3858">
          <cell r="A3858">
            <v>3746016081600</v>
          </cell>
          <cell r="T3858">
            <v>0</v>
          </cell>
        </row>
        <row r="3859">
          <cell r="A3859">
            <v>3746016120800</v>
          </cell>
          <cell r="T3859">
            <v>0</v>
          </cell>
        </row>
        <row r="3860">
          <cell r="A3860">
            <v>3746016121200</v>
          </cell>
          <cell r="T3860">
            <v>33</v>
          </cell>
        </row>
        <row r="3861">
          <cell r="A3861">
            <v>3746016121600</v>
          </cell>
          <cell r="T3861">
            <v>25</v>
          </cell>
        </row>
        <row r="3862">
          <cell r="A3862">
            <v>3746016160400</v>
          </cell>
          <cell r="T3862">
            <v>0</v>
          </cell>
        </row>
        <row r="3863">
          <cell r="A3863">
            <v>3746016160800</v>
          </cell>
          <cell r="T3863">
            <v>131</v>
          </cell>
        </row>
        <row r="3864">
          <cell r="A3864">
            <v>3746016161200</v>
          </cell>
          <cell r="T3864">
            <v>76</v>
          </cell>
        </row>
        <row r="3865">
          <cell r="A3865">
            <v>3746016161600</v>
          </cell>
          <cell r="T3865">
            <v>2848</v>
          </cell>
        </row>
        <row r="3866">
          <cell r="A3866">
            <v>3746016161602</v>
          </cell>
          <cell r="T3866">
            <v>2848</v>
          </cell>
        </row>
        <row r="3867">
          <cell r="A3867">
            <v>3746016162000</v>
          </cell>
          <cell r="T3867">
            <v>0</v>
          </cell>
        </row>
        <row r="3868">
          <cell r="A3868">
            <v>3746020081600</v>
          </cell>
          <cell r="T3868">
            <v>0</v>
          </cell>
        </row>
        <row r="3869">
          <cell r="A3869">
            <v>3746020121200</v>
          </cell>
          <cell r="T3869">
            <v>20</v>
          </cell>
        </row>
        <row r="3870">
          <cell r="A3870">
            <v>3746020121600</v>
          </cell>
          <cell r="T3870">
            <v>0</v>
          </cell>
        </row>
        <row r="3871">
          <cell r="A3871">
            <v>3746020122000</v>
          </cell>
          <cell r="T3871">
            <v>0</v>
          </cell>
        </row>
        <row r="3872">
          <cell r="A3872">
            <v>3746020160800</v>
          </cell>
          <cell r="T3872">
            <v>0</v>
          </cell>
        </row>
        <row r="3873">
          <cell r="A3873">
            <v>3746020161200</v>
          </cell>
          <cell r="T3873">
            <v>15</v>
          </cell>
        </row>
        <row r="3874">
          <cell r="A3874">
            <v>3746020161600</v>
          </cell>
          <cell r="T3874">
            <v>70</v>
          </cell>
        </row>
        <row r="3875">
          <cell r="A3875">
            <v>3746020162000</v>
          </cell>
          <cell r="T3875">
            <v>0</v>
          </cell>
        </row>
        <row r="3876">
          <cell r="A3876">
            <v>3746020200800</v>
          </cell>
          <cell r="T3876">
            <v>0</v>
          </cell>
        </row>
        <row r="3877">
          <cell r="A3877">
            <v>3746020201200</v>
          </cell>
          <cell r="T3877">
            <v>0</v>
          </cell>
        </row>
        <row r="3878">
          <cell r="A3878">
            <v>3746020201600</v>
          </cell>
          <cell r="T3878">
            <v>35</v>
          </cell>
        </row>
        <row r="3879">
          <cell r="A3879">
            <v>3746020202000</v>
          </cell>
          <cell r="T3879">
            <v>1101</v>
          </cell>
        </row>
        <row r="3880">
          <cell r="A3880">
            <v>3746020202002</v>
          </cell>
          <cell r="T3880">
            <v>894</v>
          </cell>
        </row>
        <row r="3881">
          <cell r="A3881">
            <v>3746024122000</v>
          </cell>
          <cell r="T3881">
            <v>1</v>
          </cell>
        </row>
        <row r="3882">
          <cell r="A3882">
            <v>3746024122400</v>
          </cell>
          <cell r="T3882">
            <v>0</v>
          </cell>
        </row>
        <row r="3883">
          <cell r="A3883">
            <v>3746024161600</v>
          </cell>
          <cell r="T3883">
            <v>0</v>
          </cell>
        </row>
        <row r="3884">
          <cell r="A3884">
            <v>3746024201600</v>
          </cell>
          <cell r="T3884">
            <v>0</v>
          </cell>
        </row>
        <row r="3885">
          <cell r="A3885">
            <v>3746024202400</v>
          </cell>
          <cell r="T3885">
            <v>0</v>
          </cell>
        </row>
        <row r="3886">
          <cell r="A3886">
            <v>3746024240800</v>
          </cell>
          <cell r="T3886">
            <v>0</v>
          </cell>
        </row>
        <row r="3887">
          <cell r="A3887">
            <v>3746024241200</v>
          </cell>
          <cell r="T3887">
            <v>10</v>
          </cell>
        </row>
        <row r="3888">
          <cell r="A3888">
            <v>3746024241600</v>
          </cell>
          <cell r="T3888">
            <v>10</v>
          </cell>
        </row>
        <row r="3889">
          <cell r="A3889">
            <v>3746024242000</v>
          </cell>
          <cell r="T3889">
            <v>0</v>
          </cell>
        </row>
        <row r="3890">
          <cell r="A3890">
            <v>3746024242400</v>
          </cell>
          <cell r="T3890">
            <v>1279</v>
          </cell>
        </row>
        <row r="3891">
          <cell r="A3891">
            <v>3746024242402</v>
          </cell>
          <cell r="T3891">
            <v>881</v>
          </cell>
        </row>
        <row r="3892">
          <cell r="A3892">
            <v>3746032123200</v>
          </cell>
          <cell r="T3892">
            <v>0</v>
          </cell>
        </row>
        <row r="3893">
          <cell r="A3893">
            <v>3746032163200</v>
          </cell>
          <cell r="T3893">
            <v>0</v>
          </cell>
        </row>
        <row r="3894">
          <cell r="A3894">
            <v>3746032202400</v>
          </cell>
          <cell r="T3894">
            <v>0</v>
          </cell>
        </row>
        <row r="3895">
          <cell r="A3895">
            <v>3746032203200</v>
          </cell>
          <cell r="T3895">
            <v>0</v>
          </cell>
        </row>
        <row r="3896">
          <cell r="A3896">
            <v>3746032241600</v>
          </cell>
          <cell r="T3896">
            <v>0</v>
          </cell>
        </row>
        <row r="3897">
          <cell r="A3897">
            <v>3746032242400</v>
          </cell>
          <cell r="T3897">
            <v>3</v>
          </cell>
        </row>
        <row r="3898">
          <cell r="A3898">
            <v>3746032243200</v>
          </cell>
          <cell r="T3898">
            <v>2</v>
          </cell>
        </row>
        <row r="3899">
          <cell r="A3899">
            <v>3746032320800</v>
          </cell>
          <cell r="T3899">
            <v>0</v>
          </cell>
        </row>
        <row r="3900">
          <cell r="A3900">
            <v>3746032321200</v>
          </cell>
          <cell r="T3900">
            <v>34</v>
          </cell>
        </row>
        <row r="3901">
          <cell r="A3901">
            <v>3746032321600</v>
          </cell>
          <cell r="T3901">
            <v>14</v>
          </cell>
        </row>
        <row r="3902">
          <cell r="A3902">
            <v>3746032322000</v>
          </cell>
          <cell r="T3902">
            <v>4</v>
          </cell>
        </row>
        <row r="3903">
          <cell r="A3903">
            <v>3746032322400</v>
          </cell>
          <cell r="T3903">
            <v>11</v>
          </cell>
        </row>
        <row r="3904">
          <cell r="A3904">
            <v>3746032323200</v>
          </cell>
          <cell r="T3904">
            <v>703</v>
          </cell>
        </row>
        <row r="3905">
          <cell r="A3905">
            <v>3746032323202</v>
          </cell>
          <cell r="T3905">
            <v>703</v>
          </cell>
        </row>
        <row r="3906">
          <cell r="A3906">
            <v>3746036363600</v>
          </cell>
          <cell r="T3906">
            <v>9</v>
          </cell>
        </row>
        <row r="3907">
          <cell r="A3907">
            <v>3746038381600</v>
          </cell>
          <cell r="T3907">
            <v>1</v>
          </cell>
        </row>
        <row r="3908">
          <cell r="A3908">
            <v>3746038383200</v>
          </cell>
          <cell r="T3908">
            <v>0</v>
          </cell>
        </row>
        <row r="3909">
          <cell r="A3909">
            <v>3746038383800</v>
          </cell>
          <cell r="T3909">
            <v>12</v>
          </cell>
        </row>
        <row r="3910">
          <cell r="A3910">
            <v>3746042424200</v>
          </cell>
          <cell r="T3910">
            <v>0</v>
          </cell>
        </row>
        <row r="3911">
          <cell r="A3911">
            <v>3748608080800</v>
          </cell>
          <cell r="T3911">
            <v>0</v>
          </cell>
        </row>
        <row r="3912">
          <cell r="A3912">
            <v>3748612121200</v>
          </cell>
          <cell r="T3912">
            <v>0</v>
          </cell>
        </row>
        <row r="3913">
          <cell r="A3913">
            <v>3748616161600</v>
          </cell>
          <cell r="T3913">
            <v>10</v>
          </cell>
        </row>
        <row r="3914">
          <cell r="A3914">
            <v>3749908080800</v>
          </cell>
          <cell r="T3914">
            <v>0</v>
          </cell>
        </row>
        <row r="3915">
          <cell r="A3915">
            <v>3749912121200</v>
          </cell>
          <cell r="T3915">
            <v>0</v>
          </cell>
        </row>
        <row r="3916">
          <cell r="A3916">
            <v>3749916161600</v>
          </cell>
          <cell r="T3916">
            <v>0</v>
          </cell>
        </row>
        <row r="3917">
          <cell r="A3917">
            <v>3749920202000</v>
          </cell>
          <cell r="T3917">
            <v>0</v>
          </cell>
        </row>
        <row r="3918">
          <cell r="A3918">
            <v>3765702029800</v>
          </cell>
          <cell r="T3918">
            <v>300</v>
          </cell>
        </row>
        <row r="3919">
          <cell r="A3919">
            <v>3765704049800</v>
          </cell>
          <cell r="T3919">
            <v>610</v>
          </cell>
        </row>
        <row r="3920">
          <cell r="A3920">
            <v>3765704049802</v>
          </cell>
          <cell r="T3920">
            <v>570</v>
          </cell>
        </row>
        <row r="3921">
          <cell r="A3921">
            <v>3765706069800</v>
          </cell>
          <cell r="T3921">
            <v>112</v>
          </cell>
        </row>
        <row r="3922">
          <cell r="A3922">
            <v>3765708089800</v>
          </cell>
          <cell r="T3922">
            <v>2741</v>
          </cell>
        </row>
        <row r="3923">
          <cell r="A3923">
            <v>3765708089802</v>
          </cell>
          <cell r="T3923">
            <v>2716</v>
          </cell>
        </row>
        <row r="3924">
          <cell r="A3924">
            <v>3765712129800</v>
          </cell>
          <cell r="T3924">
            <v>3436</v>
          </cell>
        </row>
        <row r="3925">
          <cell r="A3925">
            <v>3765712129802</v>
          </cell>
          <cell r="T3925">
            <v>3436</v>
          </cell>
        </row>
        <row r="3926">
          <cell r="A3926">
            <v>3765716169800</v>
          </cell>
          <cell r="T3926">
            <v>2040</v>
          </cell>
        </row>
        <row r="3927">
          <cell r="A3927">
            <v>3765716169802</v>
          </cell>
          <cell r="T3927">
            <v>2040</v>
          </cell>
        </row>
        <row r="3928">
          <cell r="A3928">
            <v>3765720209800</v>
          </cell>
          <cell r="T3928">
            <v>944</v>
          </cell>
        </row>
        <row r="3929">
          <cell r="A3929">
            <v>3765720209802</v>
          </cell>
          <cell r="T3929">
            <v>944</v>
          </cell>
        </row>
        <row r="3930">
          <cell r="A3930">
            <v>3765724249800</v>
          </cell>
          <cell r="T3930">
            <v>695</v>
          </cell>
        </row>
        <row r="3931">
          <cell r="A3931">
            <v>3765724249802</v>
          </cell>
          <cell r="T3931">
            <v>640</v>
          </cell>
        </row>
        <row r="3932">
          <cell r="A3932">
            <v>3765732329800</v>
          </cell>
          <cell r="T3932">
            <v>616</v>
          </cell>
        </row>
        <row r="3933">
          <cell r="A3933">
            <v>3765732329802</v>
          </cell>
          <cell r="T3933">
            <v>616</v>
          </cell>
        </row>
        <row r="3934">
          <cell r="A3934">
            <v>3765736369800</v>
          </cell>
          <cell r="T3934">
            <v>3</v>
          </cell>
        </row>
        <row r="3935">
          <cell r="A3935">
            <v>3765738389800</v>
          </cell>
          <cell r="T3935">
            <v>9</v>
          </cell>
        </row>
        <row r="3936">
          <cell r="A3936">
            <v>3765742429800</v>
          </cell>
          <cell r="T3936">
            <v>3</v>
          </cell>
        </row>
        <row r="3937">
          <cell r="A3937">
            <v>3899906989800</v>
          </cell>
          <cell r="T3937">
            <v>0</v>
          </cell>
        </row>
        <row r="3938">
          <cell r="A3938">
            <v>3899908989800</v>
          </cell>
          <cell r="T3938">
            <v>2444</v>
          </cell>
        </row>
        <row r="3939">
          <cell r="A3939">
            <v>3899912989800</v>
          </cell>
          <cell r="T3939">
            <v>1638</v>
          </cell>
        </row>
        <row r="3940">
          <cell r="A3940">
            <v>4941412157204</v>
          </cell>
          <cell r="T3940">
            <v>0</v>
          </cell>
        </row>
        <row r="3941">
          <cell r="A3941">
            <v>4990103307014</v>
          </cell>
          <cell r="T3941">
            <v>0</v>
          </cell>
        </row>
        <row r="3942">
          <cell r="A3942">
            <v>4990103307114</v>
          </cell>
          <cell r="T3942">
            <v>0</v>
          </cell>
        </row>
        <row r="3943">
          <cell r="A3943">
            <v>4990103307214</v>
          </cell>
          <cell r="T3943">
            <v>0</v>
          </cell>
        </row>
        <row r="3944">
          <cell r="A3944">
            <v>4990103407014</v>
          </cell>
          <cell r="T3944">
            <v>0</v>
          </cell>
        </row>
        <row r="3945">
          <cell r="A3945">
            <v>4990103407114</v>
          </cell>
          <cell r="T3945">
            <v>0</v>
          </cell>
        </row>
        <row r="3946">
          <cell r="A3946">
            <v>4990103407214</v>
          </cell>
          <cell r="T3946">
            <v>0</v>
          </cell>
        </row>
        <row r="3947">
          <cell r="A3947">
            <v>4990103507004</v>
          </cell>
          <cell r="T3947">
            <v>0</v>
          </cell>
        </row>
        <row r="3948">
          <cell r="A3948">
            <v>4990103507014</v>
          </cell>
          <cell r="T3948">
            <v>0</v>
          </cell>
        </row>
        <row r="3949">
          <cell r="A3949">
            <v>4990103507104</v>
          </cell>
          <cell r="T3949">
            <v>0</v>
          </cell>
        </row>
        <row r="3950">
          <cell r="A3950">
            <v>4990103507114</v>
          </cell>
          <cell r="T3950">
            <v>0</v>
          </cell>
        </row>
        <row r="3951">
          <cell r="A3951">
            <v>4990103507204</v>
          </cell>
          <cell r="T3951">
            <v>0</v>
          </cell>
        </row>
        <row r="3952">
          <cell r="A3952">
            <v>4990103507214</v>
          </cell>
          <cell r="T3952">
            <v>0</v>
          </cell>
        </row>
        <row r="3953">
          <cell r="A3953">
            <v>4990104307004</v>
          </cell>
          <cell r="T3953">
            <v>0</v>
          </cell>
        </row>
        <row r="3954">
          <cell r="A3954">
            <v>4990104307014</v>
          </cell>
          <cell r="T3954">
            <v>0</v>
          </cell>
        </row>
        <row r="3955">
          <cell r="A3955">
            <v>4990104307104</v>
          </cell>
          <cell r="T3955">
            <v>0</v>
          </cell>
        </row>
        <row r="3956">
          <cell r="A3956">
            <v>4990104307114</v>
          </cell>
          <cell r="T3956">
            <v>0</v>
          </cell>
        </row>
        <row r="3957">
          <cell r="A3957">
            <v>4990104307204</v>
          </cell>
          <cell r="T3957">
            <v>0</v>
          </cell>
        </row>
        <row r="3958">
          <cell r="A3958">
            <v>4990104307214</v>
          </cell>
          <cell r="T3958">
            <v>0</v>
          </cell>
        </row>
        <row r="3959">
          <cell r="A3959">
            <v>4990104407004</v>
          </cell>
          <cell r="T3959">
            <v>0</v>
          </cell>
        </row>
        <row r="3960">
          <cell r="A3960">
            <v>4990104407014</v>
          </cell>
          <cell r="T3960">
            <v>0</v>
          </cell>
        </row>
        <row r="3961">
          <cell r="A3961">
            <v>4990104407104</v>
          </cell>
          <cell r="T3961">
            <v>0</v>
          </cell>
        </row>
        <row r="3962">
          <cell r="A3962">
            <v>4990104407114</v>
          </cell>
          <cell r="T3962">
            <v>0</v>
          </cell>
        </row>
        <row r="3963">
          <cell r="A3963">
            <v>4990104407204</v>
          </cell>
          <cell r="T3963">
            <v>0</v>
          </cell>
        </row>
        <row r="3964">
          <cell r="A3964">
            <v>4990104407214</v>
          </cell>
          <cell r="T3964">
            <v>0</v>
          </cell>
        </row>
        <row r="3965">
          <cell r="A3965">
            <v>4990104507004</v>
          </cell>
          <cell r="T3965">
            <v>0</v>
          </cell>
        </row>
        <row r="3966">
          <cell r="A3966">
            <v>4990104507014</v>
          </cell>
          <cell r="T3966">
            <v>0</v>
          </cell>
        </row>
        <row r="3967">
          <cell r="A3967">
            <v>4990104507104</v>
          </cell>
          <cell r="T3967">
            <v>0</v>
          </cell>
        </row>
        <row r="3968">
          <cell r="A3968">
            <v>4990104507114</v>
          </cell>
          <cell r="T3968">
            <v>0</v>
          </cell>
        </row>
        <row r="3969">
          <cell r="A3969">
            <v>4990104507204</v>
          </cell>
          <cell r="T3969">
            <v>0</v>
          </cell>
        </row>
        <row r="3970">
          <cell r="A3970">
            <v>4990104507214</v>
          </cell>
          <cell r="T3970">
            <v>0</v>
          </cell>
        </row>
        <row r="3971">
          <cell r="A3971">
            <v>4990203307114</v>
          </cell>
          <cell r="T3971">
            <v>74</v>
          </cell>
        </row>
        <row r="3972">
          <cell r="A3972">
            <v>4990304307014</v>
          </cell>
          <cell r="T3972">
            <v>0</v>
          </cell>
        </row>
        <row r="3973">
          <cell r="A3973">
            <v>4990304507014</v>
          </cell>
          <cell r="T3973">
            <v>59</v>
          </cell>
        </row>
        <row r="3974">
          <cell r="A3974">
            <v>4990425207200</v>
          </cell>
          <cell r="T3974">
            <v>0</v>
          </cell>
        </row>
        <row r="3975">
          <cell r="A3975">
            <v>4990512156900</v>
          </cell>
          <cell r="T3975">
            <v>0</v>
          </cell>
        </row>
        <row r="3976">
          <cell r="A3976">
            <v>4990512157000</v>
          </cell>
          <cell r="T3976">
            <v>0</v>
          </cell>
        </row>
        <row r="3977">
          <cell r="A3977">
            <v>4990512157200</v>
          </cell>
          <cell r="T3977">
            <v>0</v>
          </cell>
        </row>
        <row r="3978">
          <cell r="A3978">
            <v>4990512157300</v>
          </cell>
          <cell r="T3978">
            <v>0</v>
          </cell>
        </row>
        <row r="3979">
          <cell r="A3979">
            <v>4990512157600</v>
          </cell>
          <cell r="T3979">
            <v>0</v>
          </cell>
        </row>
        <row r="3980">
          <cell r="A3980">
            <v>4990512157700</v>
          </cell>
          <cell r="T3980">
            <v>0</v>
          </cell>
        </row>
        <row r="3981">
          <cell r="A3981">
            <v>4990812157004</v>
          </cell>
          <cell r="T3981">
            <v>0</v>
          </cell>
        </row>
        <row r="3982">
          <cell r="A3982">
            <v>4990812157204</v>
          </cell>
          <cell r="T3982">
            <v>0</v>
          </cell>
        </row>
        <row r="3983">
          <cell r="A3983">
            <v>4990812158400</v>
          </cell>
          <cell r="T3983">
            <v>0</v>
          </cell>
        </row>
        <row r="3984">
          <cell r="A3984">
            <v>4990812158404</v>
          </cell>
          <cell r="T3984">
            <v>0</v>
          </cell>
        </row>
        <row r="3985">
          <cell r="A3985">
            <v>4990998989800</v>
          </cell>
          <cell r="T3985">
            <v>0</v>
          </cell>
        </row>
        <row r="3986">
          <cell r="A3986">
            <v>4991012156900</v>
          </cell>
          <cell r="T3986">
            <v>0</v>
          </cell>
        </row>
        <row r="3987">
          <cell r="A3987">
            <v>4991012157000</v>
          </cell>
          <cell r="T3987">
            <v>0</v>
          </cell>
        </row>
        <row r="3988">
          <cell r="A3988">
            <v>4991012157204</v>
          </cell>
          <cell r="T3988">
            <v>0</v>
          </cell>
        </row>
        <row r="3989">
          <cell r="A3989">
            <v>4991012157214</v>
          </cell>
          <cell r="T3989">
            <v>0</v>
          </cell>
        </row>
        <row r="3990">
          <cell r="A3990">
            <v>4991212157004</v>
          </cell>
          <cell r="T3990">
            <v>0</v>
          </cell>
        </row>
        <row r="3991">
          <cell r="A3991">
            <v>4991212157204</v>
          </cell>
          <cell r="T3991">
            <v>0</v>
          </cell>
        </row>
        <row r="3992">
          <cell r="A3992">
            <v>4991212157404</v>
          </cell>
          <cell r="T3992">
            <v>0</v>
          </cell>
        </row>
        <row r="3993">
          <cell r="A3993">
            <v>4991812156904</v>
          </cell>
          <cell r="T3993">
            <v>0</v>
          </cell>
        </row>
        <row r="3994">
          <cell r="A3994">
            <v>4991812157200</v>
          </cell>
          <cell r="T3994">
            <v>0</v>
          </cell>
        </row>
        <row r="3995">
          <cell r="A3995">
            <v>4991812157204</v>
          </cell>
          <cell r="T3995">
            <v>0</v>
          </cell>
        </row>
        <row r="3996">
          <cell r="A3996">
            <v>4991812157304</v>
          </cell>
          <cell r="T3996">
            <v>0</v>
          </cell>
        </row>
        <row r="3997">
          <cell r="A3997">
            <v>4991812157600</v>
          </cell>
          <cell r="T3997">
            <v>0</v>
          </cell>
        </row>
        <row r="3998">
          <cell r="A3998">
            <v>4991812157604</v>
          </cell>
          <cell r="T3998">
            <v>0</v>
          </cell>
        </row>
        <row r="3999">
          <cell r="A3999">
            <v>4991812157700</v>
          </cell>
          <cell r="T3999">
            <v>0</v>
          </cell>
        </row>
        <row r="4000">
          <cell r="A4000">
            <v>4992912137200</v>
          </cell>
          <cell r="T4000">
            <v>0</v>
          </cell>
        </row>
        <row r="4001">
          <cell r="A4001">
            <v>4993000000000</v>
          </cell>
          <cell r="T4001">
            <v>0</v>
          </cell>
        </row>
        <row r="4002">
          <cell r="A4002">
            <v>4993000000001</v>
          </cell>
          <cell r="T4002">
            <v>0</v>
          </cell>
        </row>
        <row r="4003">
          <cell r="A4003">
            <v>4993098989800</v>
          </cell>
          <cell r="T4003">
            <v>0</v>
          </cell>
        </row>
        <row r="4004">
          <cell r="A4004">
            <v>4993099999900</v>
          </cell>
          <cell r="T4004">
            <v>0</v>
          </cell>
        </row>
        <row r="4005">
          <cell r="A4005">
            <v>4993112156904</v>
          </cell>
          <cell r="T4005">
            <v>0</v>
          </cell>
        </row>
        <row r="4006">
          <cell r="A4006">
            <v>4993112157004</v>
          </cell>
          <cell r="T4006">
            <v>0</v>
          </cell>
        </row>
        <row r="4007">
          <cell r="A4007">
            <v>4993112157204</v>
          </cell>
          <cell r="T4007">
            <v>0</v>
          </cell>
        </row>
        <row r="4008">
          <cell r="A4008">
            <v>4993112158400</v>
          </cell>
          <cell r="T4008">
            <v>0</v>
          </cell>
        </row>
        <row r="4009">
          <cell r="A4009">
            <v>4993112158404</v>
          </cell>
          <cell r="T4009">
            <v>0</v>
          </cell>
        </row>
        <row r="4010">
          <cell r="A4010">
            <v>5010508089802</v>
          </cell>
          <cell r="T4010">
            <v>0</v>
          </cell>
        </row>
        <row r="4011">
          <cell r="A4011">
            <v>5059308989802</v>
          </cell>
          <cell r="T4011">
            <v>151</v>
          </cell>
        </row>
        <row r="4012">
          <cell r="A4012">
            <v>5059312989802</v>
          </cell>
          <cell r="T4012">
            <v>105</v>
          </cell>
        </row>
        <row r="4013">
          <cell r="A4013">
            <v>5110104029800</v>
          </cell>
          <cell r="T4013">
            <v>3960</v>
          </cell>
        </row>
        <row r="4014">
          <cell r="A4014">
            <v>5110104049800</v>
          </cell>
          <cell r="T4014">
            <v>1032</v>
          </cell>
        </row>
        <row r="4015">
          <cell r="A4015">
            <v>5110104069800</v>
          </cell>
          <cell r="T4015">
            <v>6011</v>
          </cell>
        </row>
        <row r="4016">
          <cell r="A4016">
            <v>5110104089800</v>
          </cell>
          <cell r="T4016">
            <v>1</v>
          </cell>
        </row>
        <row r="4017">
          <cell r="A4017">
            <v>5110105049800</v>
          </cell>
          <cell r="T4017">
            <v>600</v>
          </cell>
        </row>
        <row r="4018">
          <cell r="A4018">
            <v>5110106029800</v>
          </cell>
          <cell r="T4018">
            <v>1091</v>
          </cell>
        </row>
        <row r="4019">
          <cell r="A4019">
            <v>5110106049800</v>
          </cell>
          <cell r="T4019">
            <v>3124</v>
          </cell>
        </row>
        <row r="4020">
          <cell r="A4020">
            <v>5110106069800</v>
          </cell>
          <cell r="T4020">
            <v>1844</v>
          </cell>
        </row>
        <row r="4021">
          <cell r="A4021">
            <v>5110106089800</v>
          </cell>
          <cell r="T4021">
            <v>8109</v>
          </cell>
        </row>
        <row r="4022">
          <cell r="A4022">
            <v>5110106129800</v>
          </cell>
          <cell r="T4022">
            <v>1760</v>
          </cell>
        </row>
        <row r="4023">
          <cell r="A4023">
            <v>5110108049800</v>
          </cell>
          <cell r="T4023">
            <v>50</v>
          </cell>
        </row>
        <row r="4024">
          <cell r="A4024">
            <v>5110108069800</v>
          </cell>
          <cell r="T4024">
            <v>3888</v>
          </cell>
        </row>
        <row r="4025">
          <cell r="A4025">
            <v>5110108089800</v>
          </cell>
          <cell r="T4025">
            <v>6394</v>
          </cell>
        </row>
        <row r="4026">
          <cell r="A4026">
            <v>5110108129800</v>
          </cell>
          <cell r="T4026">
            <v>4160</v>
          </cell>
        </row>
        <row r="4027">
          <cell r="A4027">
            <v>5110110089800</v>
          </cell>
          <cell r="T4027">
            <v>1073</v>
          </cell>
        </row>
        <row r="4028">
          <cell r="A4028">
            <v>5110110129800</v>
          </cell>
          <cell r="T4028">
            <v>4370</v>
          </cell>
        </row>
        <row r="4029">
          <cell r="A4029">
            <v>5110112089800</v>
          </cell>
          <cell r="T4029">
            <v>151</v>
          </cell>
        </row>
        <row r="4030">
          <cell r="A4030">
            <v>5110112129800</v>
          </cell>
          <cell r="T4030">
            <v>110</v>
          </cell>
        </row>
        <row r="4031">
          <cell r="A4031">
            <v>5110114129800</v>
          </cell>
          <cell r="T4031">
            <v>8</v>
          </cell>
        </row>
        <row r="4032">
          <cell r="A4032">
            <v>5110115089800</v>
          </cell>
          <cell r="T4032">
            <v>6050</v>
          </cell>
        </row>
        <row r="4033">
          <cell r="A4033">
            <v>5110115129800</v>
          </cell>
          <cell r="T4033">
            <v>4912</v>
          </cell>
        </row>
        <row r="4034">
          <cell r="A4034">
            <v>5110504029800</v>
          </cell>
          <cell r="T4034">
            <v>1800</v>
          </cell>
        </row>
        <row r="4035">
          <cell r="A4035">
            <v>5110504049800</v>
          </cell>
          <cell r="T4035">
            <v>5114</v>
          </cell>
        </row>
        <row r="4036">
          <cell r="A4036">
            <v>5110504069800</v>
          </cell>
          <cell r="T4036">
            <v>2526</v>
          </cell>
        </row>
        <row r="4037">
          <cell r="A4037">
            <v>5110506049800</v>
          </cell>
          <cell r="T4037">
            <v>2947</v>
          </cell>
        </row>
        <row r="4038">
          <cell r="A4038">
            <v>5110506069800</v>
          </cell>
          <cell r="T4038">
            <v>5000</v>
          </cell>
        </row>
        <row r="4039">
          <cell r="A4039">
            <v>5110506089800</v>
          </cell>
          <cell r="T4039">
            <v>3680</v>
          </cell>
        </row>
        <row r="4040">
          <cell r="A4040">
            <v>5110506129800</v>
          </cell>
          <cell r="T4040">
            <v>2950</v>
          </cell>
        </row>
        <row r="4041">
          <cell r="A4041">
            <v>5110508069800</v>
          </cell>
          <cell r="T4041">
            <v>3000</v>
          </cell>
        </row>
        <row r="4042">
          <cell r="A4042">
            <v>5110508089800</v>
          </cell>
          <cell r="T4042">
            <v>10</v>
          </cell>
        </row>
        <row r="4043">
          <cell r="A4043">
            <v>5110508129800</v>
          </cell>
          <cell r="T4043">
            <v>3573</v>
          </cell>
        </row>
        <row r="4044">
          <cell r="A4044">
            <v>5110510089800</v>
          </cell>
          <cell r="T4044">
            <v>5420</v>
          </cell>
        </row>
        <row r="4045">
          <cell r="A4045">
            <v>5110510089802</v>
          </cell>
          <cell r="T4045">
            <v>0</v>
          </cell>
        </row>
        <row r="4046">
          <cell r="A4046">
            <v>5110510129800</v>
          </cell>
          <cell r="T4046">
            <v>2369</v>
          </cell>
        </row>
        <row r="4047">
          <cell r="A4047">
            <v>5110512089800</v>
          </cell>
          <cell r="T4047">
            <v>1740</v>
          </cell>
        </row>
        <row r="4048">
          <cell r="A4048">
            <v>5110515089800</v>
          </cell>
          <cell r="T4048">
            <v>3000</v>
          </cell>
        </row>
        <row r="4049">
          <cell r="A4049">
            <v>5110515129800</v>
          </cell>
          <cell r="T4049">
            <v>1750</v>
          </cell>
        </row>
        <row r="4050">
          <cell r="A4050">
            <v>5115404989800</v>
          </cell>
          <cell r="T4050">
            <v>510</v>
          </cell>
        </row>
        <row r="4051">
          <cell r="A4051">
            <v>5115406989800</v>
          </cell>
          <cell r="T4051">
            <v>5190</v>
          </cell>
        </row>
        <row r="4052">
          <cell r="A4052">
            <v>5115408989800</v>
          </cell>
          <cell r="T4052">
            <v>8225</v>
          </cell>
        </row>
        <row r="4053">
          <cell r="A4053">
            <v>5115410989800</v>
          </cell>
          <cell r="T4053">
            <v>2228</v>
          </cell>
        </row>
        <row r="4054">
          <cell r="A4054">
            <v>5115415989800</v>
          </cell>
          <cell r="T4054">
            <v>2196</v>
          </cell>
        </row>
        <row r="4055">
          <cell r="A4055">
            <v>5119203989800</v>
          </cell>
          <cell r="T4055">
            <v>5</v>
          </cell>
        </row>
        <row r="4056">
          <cell r="A4056">
            <v>5119204989800</v>
          </cell>
          <cell r="T4056">
            <v>11119</v>
          </cell>
        </row>
        <row r="4057">
          <cell r="A4057">
            <v>5119205989800</v>
          </cell>
          <cell r="T4057">
            <v>4526</v>
          </cell>
        </row>
        <row r="4058">
          <cell r="A4058">
            <v>5119206049800</v>
          </cell>
          <cell r="T4058">
            <v>0</v>
          </cell>
        </row>
        <row r="4059">
          <cell r="A4059">
            <v>5119206989800</v>
          </cell>
          <cell r="T4059">
            <v>28474</v>
          </cell>
        </row>
        <row r="4060">
          <cell r="A4060">
            <v>5119208069800</v>
          </cell>
          <cell r="T4060">
            <v>200</v>
          </cell>
        </row>
        <row r="4061">
          <cell r="A4061">
            <v>5119208989800</v>
          </cell>
          <cell r="T4061">
            <v>11512</v>
          </cell>
        </row>
        <row r="4062">
          <cell r="A4062">
            <v>5119210989800</v>
          </cell>
          <cell r="T4062">
            <v>5953</v>
          </cell>
        </row>
        <row r="4063">
          <cell r="A4063">
            <v>5119212989800</v>
          </cell>
          <cell r="T4063">
            <v>1</v>
          </cell>
        </row>
        <row r="4064">
          <cell r="A4064">
            <v>5119214989800</v>
          </cell>
          <cell r="T4064">
            <v>90</v>
          </cell>
        </row>
        <row r="4065">
          <cell r="A4065">
            <v>5123506069800</v>
          </cell>
          <cell r="T4065">
            <v>3818</v>
          </cell>
        </row>
        <row r="4066">
          <cell r="A4066">
            <v>5123508089800</v>
          </cell>
          <cell r="T4066">
            <v>5299</v>
          </cell>
        </row>
        <row r="4067">
          <cell r="A4067">
            <v>5123510109800</v>
          </cell>
          <cell r="T4067">
            <v>500</v>
          </cell>
        </row>
        <row r="4068">
          <cell r="A4068">
            <v>5125504029800</v>
          </cell>
          <cell r="T4068">
            <v>1702</v>
          </cell>
        </row>
        <row r="4069">
          <cell r="A4069">
            <v>5125504049800</v>
          </cell>
          <cell r="T4069">
            <v>2500</v>
          </cell>
        </row>
        <row r="4070">
          <cell r="A4070">
            <v>5125504069800</v>
          </cell>
          <cell r="T4070">
            <v>50</v>
          </cell>
        </row>
        <row r="4071">
          <cell r="A4071">
            <v>5125506049800</v>
          </cell>
          <cell r="T4071">
            <v>3371</v>
          </cell>
        </row>
        <row r="4072">
          <cell r="A4072">
            <v>5125506069800</v>
          </cell>
          <cell r="T4072">
            <v>3472</v>
          </cell>
        </row>
        <row r="4073">
          <cell r="A4073">
            <v>5125506089800</v>
          </cell>
          <cell r="T4073">
            <v>4576</v>
          </cell>
        </row>
        <row r="4074">
          <cell r="A4074">
            <v>5125506129800</v>
          </cell>
          <cell r="T4074">
            <v>0</v>
          </cell>
        </row>
        <row r="4075">
          <cell r="A4075">
            <v>5125508069800</v>
          </cell>
          <cell r="T4075">
            <v>3376</v>
          </cell>
        </row>
        <row r="4076">
          <cell r="A4076">
            <v>5125508089800</v>
          </cell>
          <cell r="T4076">
            <v>7933</v>
          </cell>
        </row>
        <row r="4077">
          <cell r="A4077">
            <v>5125508129800</v>
          </cell>
          <cell r="T4077">
            <v>10</v>
          </cell>
        </row>
        <row r="4078">
          <cell r="A4078">
            <v>5125510089800</v>
          </cell>
          <cell r="T4078">
            <v>3841</v>
          </cell>
        </row>
        <row r="4079">
          <cell r="A4079">
            <v>5125510129800</v>
          </cell>
          <cell r="T4079">
            <v>170</v>
          </cell>
        </row>
        <row r="4080">
          <cell r="A4080">
            <v>5125706069800</v>
          </cell>
          <cell r="T4080">
            <v>5210</v>
          </cell>
        </row>
        <row r="4081">
          <cell r="A4081">
            <v>5125706089800</v>
          </cell>
          <cell r="T4081">
            <v>2444</v>
          </cell>
        </row>
        <row r="4082">
          <cell r="A4082">
            <v>5125708069800</v>
          </cell>
          <cell r="T4082">
            <v>2550</v>
          </cell>
        </row>
        <row r="4083">
          <cell r="A4083">
            <v>5125708089800</v>
          </cell>
          <cell r="T4083">
            <v>4779</v>
          </cell>
        </row>
        <row r="4084">
          <cell r="A4084">
            <v>5125708129800</v>
          </cell>
          <cell r="T4084">
            <v>51</v>
          </cell>
        </row>
        <row r="4085">
          <cell r="A4085">
            <v>5125710089800</v>
          </cell>
          <cell r="T4085">
            <v>150</v>
          </cell>
        </row>
        <row r="4086">
          <cell r="A4086">
            <v>5125710129800</v>
          </cell>
          <cell r="T4086">
            <v>260</v>
          </cell>
        </row>
        <row r="4087">
          <cell r="A4087">
            <v>5139604989800</v>
          </cell>
          <cell r="T4087">
            <v>3</v>
          </cell>
        </row>
        <row r="4088">
          <cell r="A4088">
            <v>5139606989800</v>
          </cell>
          <cell r="T4088">
            <v>3814</v>
          </cell>
        </row>
        <row r="4089">
          <cell r="A4089">
            <v>5139608989800</v>
          </cell>
          <cell r="T4089">
            <v>2978</v>
          </cell>
        </row>
        <row r="4090">
          <cell r="A4090">
            <v>5139610989800</v>
          </cell>
          <cell r="T4090">
            <v>3070</v>
          </cell>
        </row>
        <row r="4091">
          <cell r="A4091">
            <v>5146004040400</v>
          </cell>
          <cell r="T4091">
            <v>2008</v>
          </cell>
        </row>
        <row r="4092">
          <cell r="A4092">
            <v>5146006060600</v>
          </cell>
          <cell r="T4092">
            <v>3160</v>
          </cell>
        </row>
        <row r="4093">
          <cell r="A4093">
            <v>5146008080600</v>
          </cell>
          <cell r="T4093">
            <v>320</v>
          </cell>
        </row>
        <row r="4094">
          <cell r="A4094">
            <v>5146008080800</v>
          </cell>
          <cell r="T4094">
            <v>2119</v>
          </cell>
        </row>
        <row r="4095">
          <cell r="A4095">
            <v>5146010101000</v>
          </cell>
          <cell r="T4095">
            <v>0</v>
          </cell>
        </row>
        <row r="4096">
          <cell r="A4096">
            <v>5165404049800</v>
          </cell>
          <cell r="T4096">
            <v>928</v>
          </cell>
        </row>
        <row r="4097">
          <cell r="A4097">
            <v>5165406069800</v>
          </cell>
          <cell r="T4097">
            <v>2078</v>
          </cell>
        </row>
        <row r="4098">
          <cell r="A4098">
            <v>5165408069800</v>
          </cell>
          <cell r="T4098">
            <v>1120</v>
          </cell>
        </row>
        <row r="4099">
          <cell r="A4099">
            <v>5165408089800</v>
          </cell>
          <cell r="T4099">
            <v>3935</v>
          </cell>
        </row>
        <row r="4100">
          <cell r="A4100">
            <v>5165410089800</v>
          </cell>
          <cell r="T4100">
            <v>892</v>
          </cell>
        </row>
        <row r="4101">
          <cell r="A4101">
            <v>5165410109800</v>
          </cell>
          <cell r="T4101">
            <v>409</v>
          </cell>
        </row>
        <row r="4102">
          <cell r="A4102">
            <v>5165704049800</v>
          </cell>
          <cell r="T4102">
            <v>1640</v>
          </cell>
        </row>
        <row r="4103">
          <cell r="A4103">
            <v>5165706049800</v>
          </cell>
          <cell r="T4103">
            <v>2842</v>
          </cell>
        </row>
        <row r="4104">
          <cell r="A4104">
            <v>5165706069800</v>
          </cell>
          <cell r="T4104">
            <v>6740</v>
          </cell>
        </row>
        <row r="4105">
          <cell r="A4105">
            <v>5165708069800</v>
          </cell>
          <cell r="T4105">
            <v>1621</v>
          </cell>
        </row>
        <row r="4106">
          <cell r="A4106">
            <v>5165708089800</v>
          </cell>
          <cell r="T4106">
            <v>5416</v>
          </cell>
        </row>
        <row r="4107">
          <cell r="A4107">
            <v>5165710089800</v>
          </cell>
          <cell r="T4107">
            <v>2201</v>
          </cell>
        </row>
        <row r="4108">
          <cell r="A4108">
            <v>5165710109800</v>
          </cell>
          <cell r="T4108">
            <v>2401</v>
          </cell>
        </row>
        <row r="4109">
          <cell r="A4109">
            <v>5165712129800</v>
          </cell>
          <cell r="T4109">
            <v>0</v>
          </cell>
        </row>
        <row r="4110">
          <cell r="A4110">
            <v>5219104989800</v>
          </cell>
          <cell r="T4110">
            <v>314</v>
          </cell>
        </row>
        <row r="4111">
          <cell r="A4111">
            <v>5219204989800</v>
          </cell>
          <cell r="T4111">
            <v>253870</v>
          </cell>
        </row>
        <row r="4112">
          <cell r="A4112">
            <v>5219205989800</v>
          </cell>
          <cell r="T4112">
            <v>74</v>
          </cell>
        </row>
        <row r="4113">
          <cell r="A4113">
            <v>5219206989800</v>
          </cell>
          <cell r="T4113">
            <v>190307</v>
          </cell>
        </row>
        <row r="4114">
          <cell r="A4114">
            <v>5219208069800</v>
          </cell>
          <cell r="T4114">
            <v>360</v>
          </cell>
        </row>
        <row r="4115">
          <cell r="A4115">
            <v>5219208989800</v>
          </cell>
          <cell r="T4115">
            <v>103448</v>
          </cell>
        </row>
        <row r="4116">
          <cell r="A4116">
            <v>5219210069800</v>
          </cell>
          <cell r="T4116">
            <v>400</v>
          </cell>
        </row>
        <row r="4117">
          <cell r="A4117">
            <v>5219210089800</v>
          </cell>
          <cell r="T4117">
            <v>460</v>
          </cell>
        </row>
        <row r="4118">
          <cell r="A4118">
            <v>5219210989800</v>
          </cell>
          <cell r="T4118">
            <v>63515</v>
          </cell>
        </row>
        <row r="4119">
          <cell r="A4119">
            <v>5219212989800</v>
          </cell>
          <cell r="T4119">
            <v>2520</v>
          </cell>
        </row>
        <row r="4120">
          <cell r="A4120">
            <v>5219214989800</v>
          </cell>
          <cell r="T4120">
            <v>841</v>
          </cell>
        </row>
        <row r="4121">
          <cell r="A4121">
            <v>5780136369802</v>
          </cell>
          <cell r="T4121">
            <v>17</v>
          </cell>
        </row>
        <row r="4122">
          <cell r="A4122">
            <v>5780138389802</v>
          </cell>
          <cell r="T4122">
            <v>0</v>
          </cell>
        </row>
        <row r="4123">
          <cell r="A4123">
            <v>5781204049802</v>
          </cell>
          <cell r="T4123">
            <v>738</v>
          </cell>
        </row>
        <row r="4124">
          <cell r="A4124">
            <v>5781206069802</v>
          </cell>
          <cell r="T4124">
            <v>434</v>
          </cell>
        </row>
        <row r="4125">
          <cell r="A4125">
            <v>5781208089802</v>
          </cell>
          <cell r="T4125">
            <v>1030</v>
          </cell>
        </row>
        <row r="4126">
          <cell r="A4126">
            <v>5781212129802</v>
          </cell>
          <cell r="T4126">
            <v>443</v>
          </cell>
        </row>
        <row r="4127">
          <cell r="A4127">
            <v>5781216169802</v>
          </cell>
          <cell r="T4127">
            <v>387</v>
          </cell>
        </row>
        <row r="4128">
          <cell r="A4128">
            <v>5781220209802</v>
          </cell>
          <cell r="T4128">
            <v>25</v>
          </cell>
        </row>
        <row r="4129">
          <cell r="A4129">
            <v>5781224249802</v>
          </cell>
          <cell r="T4129">
            <v>0</v>
          </cell>
        </row>
        <row r="4130">
          <cell r="A4130">
            <v>5781232329802</v>
          </cell>
          <cell r="T4130">
            <v>87</v>
          </cell>
        </row>
        <row r="4131">
          <cell r="A4131">
            <v>5781236369802</v>
          </cell>
          <cell r="T4131">
            <v>9</v>
          </cell>
        </row>
        <row r="4132">
          <cell r="A4132">
            <v>5781238389802</v>
          </cell>
          <cell r="T4132">
            <v>26</v>
          </cell>
        </row>
        <row r="4133">
          <cell r="A4133">
            <v>5781242429802</v>
          </cell>
          <cell r="T4133">
            <v>6</v>
          </cell>
        </row>
        <row r="4134">
          <cell r="A4134">
            <v>6200208129813</v>
          </cell>
          <cell r="T4134">
            <v>313</v>
          </cell>
        </row>
        <row r="4135">
          <cell r="A4135">
            <v>6200398989800</v>
          </cell>
          <cell r="T4135">
            <v>0</v>
          </cell>
        </row>
        <row r="4136">
          <cell r="A4136">
            <v>6200398989813</v>
          </cell>
          <cell r="T4136">
            <v>551</v>
          </cell>
        </row>
        <row r="4137">
          <cell r="A4137">
            <v>6200408989813</v>
          </cell>
          <cell r="T4137">
            <v>25</v>
          </cell>
        </row>
        <row r="4138">
          <cell r="A4138">
            <v>6200412989813</v>
          </cell>
          <cell r="T4138">
            <v>10</v>
          </cell>
        </row>
        <row r="4139">
          <cell r="A4139">
            <v>6200506081200</v>
          </cell>
          <cell r="T4139">
            <v>50</v>
          </cell>
        </row>
        <row r="4140">
          <cell r="A4140">
            <v>6200506081213</v>
          </cell>
          <cell r="T4140">
            <v>34</v>
          </cell>
        </row>
        <row r="4141">
          <cell r="A4141">
            <v>6201406169813</v>
          </cell>
          <cell r="T4141">
            <v>1945</v>
          </cell>
        </row>
        <row r="4142">
          <cell r="A4142">
            <v>6201406169913</v>
          </cell>
          <cell r="T4142">
            <v>0</v>
          </cell>
        </row>
        <row r="4143">
          <cell r="A4143">
            <v>6201506169813</v>
          </cell>
          <cell r="T4143">
            <v>0</v>
          </cell>
        </row>
        <row r="4144">
          <cell r="A4144">
            <v>6203398989813</v>
          </cell>
          <cell r="T4144">
            <v>103</v>
          </cell>
        </row>
        <row r="4145">
          <cell r="A4145">
            <v>6210108089800</v>
          </cell>
          <cell r="T4145">
            <v>0</v>
          </cell>
        </row>
        <row r="4146">
          <cell r="A4146">
            <v>6210112169800</v>
          </cell>
          <cell r="T4146">
            <v>0</v>
          </cell>
        </row>
        <row r="4147">
          <cell r="A4147">
            <v>6210116129800</v>
          </cell>
          <cell r="T4147">
            <v>0</v>
          </cell>
        </row>
        <row r="4148">
          <cell r="A4148">
            <v>6210116169800</v>
          </cell>
          <cell r="T4148">
            <v>0</v>
          </cell>
        </row>
        <row r="4149">
          <cell r="A4149">
            <v>6210512089800</v>
          </cell>
          <cell r="T4149">
            <v>0</v>
          </cell>
        </row>
        <row r="4150">
          <cell r="A4150">
            <v>6210516169800</v>
          </cell>
          <cell r="T4150">
            <v>0</v>
          </cell>
        </row>
        <row r="4151">
          <cell r="A4151">
            <v>6216306989800</v>
          </cell>
          <cell r="T4151">
            <v>1763</v>
          </cell>
        </row>
        <row r="4152">
          <cell r="A4152">
            <v>6216306989900</v>
          </cell>
          <cell r="T4152">
            <v>0</v>
          </cell>
        </row>
        <row r="4153">
          <cell r="A4153">
            <v>6216308989700</v>
          </cell>
          <cell r="T4153">
            <v>0</v>
          </cell>
        </row>
        <row r="4154">
          <cell r="A4154">
            <v>6216308989800</v>
          </cell>
          <cell r="T4154">
            <v>122100</v>
          </cell>
        </row>
        <row r="4155">
          <cell r="A4155">
            <v>6216308989900</v>
          </cell>
          <cell r="T4155">
            <v>5513095</v>
          </cell>
        </row>
        <row r="4156">
          <cell r="A4156">
            <v>6216312989700</v>
          </cell>
          <cell r="T4156">
            <v>0</v>
          </cell>
        </row>
        <row r="4157">
          <cell r="A4157">
            <v>6216312989800</v>
          </cell>
          <cell r="T4157">
            <v>46350</v>
          </cell>
        </row>
        <row r="4158">
          <cell r="A4158">
            <v>6216312989900</v>
          </cell>
          <cell r="T4158">
            <v>3211583</v>
          </cell>
        </row>
        <row r="4159">
          <cell r="A4159">
            <v>6216316989700</v>
          </cell>
          <cell r="T4159">
            <v>0</v>
          </cell>
        </row>
        <row r="4160">
          <cell r="A4160">
            <v>6216316989800</v>
          </cell>
          <cell r="T4160">
            <v>48400</v>
          </cell>
        </row>
        <row r="4161">
          <cell r="A4161">
            <v>6216316989900</v>
          </cell>
          <cell r="T4161">
            <v>167663</v>
          </cell>
        </row>
        <row r="4162">
          <cell r="A4162">
            <v>6216320989800</v>
          </cell>
          <cell r="T4162">
            <v>1925</v>
          </cell>
        </row>
        <row r="4163">
          <cell r="A4163">
            <v>6216320989900</v>
          </cell>
          <cell r="T4163">
            <v>0</v>
          </cell>
        </row>
        <row r="4164">
          <cell r="A4164">
            <v>6216512129800</v>
          </cell>
          <cell r="T4164">
            <v>0</v>
          </cell>
        </row>
        <row r="4165">
          <cell r="A4165">
            <v>6216516129800</v>
          </cell>
          <cell r="T4165">
            <v>0</v>
          </cell>
        </row>
        <row r="4166">
          <cell r="A4166">
            <v>6216516169800</v>
          </cell>
          <cell r="T4166">
            <v>0</v>
          </cell>
        </row>
        <row r="4167">
          <cell r="A4167">
            <v>6216608989800</v>
          </cell>
          <cell r="T4167">
            <v>288800</v>
          </cell>
        </row>
        <row r="4168">
          <cell r="A4168">
            <v>6216608989826</v>
          </cell>
          <cell r="T4168">
            <v>0</v>
          </cell>
        </row>
        <row r="4169">
          <cell r="A4169">
            <v>6216612989800</v>
          </cell>
          <cell r="T4169">
            <v>114408</v>
          </cell>
        </row>
        <row r="4170">
          <cell r="A4170">
            <v>6216612989826</v>
          </cell>
          <cell r="T4170">
            <v>0</v>
          </cell>
        </row>
        <row r="4171">
          <cell r="A4171">
            <v>6216616989800</v>
          </cell>
          <cell r="T4171">
            <v>75</v>
          </cell>
        </row>
        <row r="4172">
          <cell r="A4172">
            <v>6216616989826</v>
          </cell>
          <cell r="T4172">
            <v>0</v>
          </cell>
        </row>
        <row r="4173">
          <cell r="A4173">
            <v>6216812989800</v>
          </cell>
          <cell r="T4173">
            <v>0</v>
          </cell>
        </row>
        <row r="4174">
          <cell r="A4174">
            <v>6217308089800</v>
          </cell>
          <cell r="T4174">
            <v>0</v>
          </cell>
        </row>
        <row r="4175">
          <cell r="A4175">
            <v>6217308129800</v>
          </cell>
          <cell r="T4175">
            <v>0</v>
          </cell>
        </row>
        <row r="4176">
          <cell r="A4176">
            <v>6217312129800</v>
          </cell>
          <cell r="T4176">
            <v>0</v>
          </cell>
        </row>
        <row r="4177">
          <cell r="A4177">
            <v>6217316169800</v>
          </cell>
          <cell r="T4177">
            <v>0</v>
          </cell>
        </row>
        <row r="4178">
          <cell r="A4178">
            <v>6217408089800</v>
          </cell>
          <cell r="T4178">
            <v>0</v>
          </cell>
        </row>
        <row r="4179">
          <cell r="A4179">
            <v>6217408129800</v>
          </cell>
          <cell r="T4179">
            <v>0</v>
          </cell>
        </row>
        <row r="4180">
          <cell r="A4180">
            <v>6217412129800</v>
          </cell>
          <cell r="T4180">
            <v>0</v>
          </cell>
        </row>
        <row r="4181">
          <cell r="A4181">
            <v>6217416169800</v>
          </cell>
          <cell r="T4181">
            <v>0</v>
          </cell>
        </row>
        <row r="4182">
          <cell r="A4182">
            <v>6217908089800</v>
          </cell>
          <cell r="T4182">
            <v>0</v>
          </cell>
        </row>
        <row r="4183">
          <cell r="A4183">
            <v>6217912129800</v>
          </cell>
          <cell r="T4183">
            <v>0</v>
          </cell>
        </row>
        <row r="4184">
          <cell r="A4184">
            <v>6223508089800</v>
          </cell>
          <cell r="T4184">
            <v>0</v>
          </cell>
        </row>
        <row r="4185">
          <cell r="A4185">
            <v>6225408089900</v>
          </cell>
          <cell r="T4185">
            <v>0</v>
          </cell>
        </row>
        <row r="4186">
          <cell r="A4186">
            <v>6225508129800</v>
          </cell>
          <cell r="T4186">
            <v>0</v>
          </cell>
        </row>
        <row r="4187">
          <cell r="A4187">
            <v>6225512129800</v>
          </cell>
          <cell r="T4187">
            <v>0</v>
          </cell>
        </row>
        <row r="4188">
          <cell r="A4188">
            <v>6226808089900</v>
          </cell>
          <cell r="T4188">
            <v>0</v>
          </cell>
        </row>
        <row r="4189">
          <cell r="A4189">
            <v>6228112129800</v>
          </cell>
          <cell r="T4189">
            <v>0</v>
          </cell>
        </row>
        <row r="4190">
          <cell r="A4190">
            <v>6228112129900</v>
          </cell>
          <cell r="T4190">
            <v>0</v>
          </cell>
        </row>
        <row r="4191">
          <cell r="A4191">
            <v>6235806169917</v>
          </cell>
          <cell r="T4191">
            <v>151</v>
          </cell>
        </row>
        <row r="4192">
          <cell r="A4192">
            <v>6246006060600</v>
          </cell>
          <cell r="T4192">
            <v>0</v>
          </cell>
        </row>
        <row r="4193">
          <cell r="A4193">
            <v>6246012081200</v>
          </cell>
          <cell r="T4193">
            <v>0</v>
          </cell>
        </row>
        <row r="4194">
          <cell r="A4194">
            <v>6246012121200</v>
          </cell>
          <cell r="T4194">
            <v>0</v>
          </cell>
        </row>
        <row r="4195">
          <cell r="A4195">
            <v>6246016160800</v>
          </cell>
          <cell r="T4195">
            <v>0</v>
          </cell>
        </row>
        <row r="4196">
          <cell r="A4196">
            <v>6246016161600</v>
          </cell>
          <cell r="T4196">
            <v>0</v>
          </cell>
        </row>
        <row r="4197">
          <cell r="A4197">
            <v>6249108989826</v>
          </cell>
          <cell r="T4197">
            <v>0</v>
          </cell>
        </row>
        <row r="4198">
          <cell r="A4198">
            <v>6249112989826</v>
          </cell>
          <cell r="T4198">
            <v>0</v>
          </cell>
        </row>
        <row r="4199">
          <cell r="A4199">
            <v>6249116989826</v>
          </cell>
          <cell r="T4199">
            <v>0</v>
          </cell>
        </row>
        <row r="4200">
          <cell r="A4200">
            <v>6307608129802</v>
          </cell>
          <cell r="T4200">
            <v>5</v>
          </cell>
        </row>
        <row r="4201">
          <cell r="A4201">
            <v>6309708479800</v>
          </cell>
          <cell r="T4201">
            <v>0</v>
          </cell>
        </row>
        <row r="4202">
          <cell r="A4202">
            <v>6309708619800</v>
          </cell>
          <cell r="T4202">
            <v>920</v>
          </cell>
        </row>
        <row r="4203">
          <cell r="A4203">
            <v>6309712479800</v>
          </cell>
          <cell r="T4203">
            <v>250</v>
          </cell>
        </row>
        <row r="4204">
          <cell r="A4204">
            <v>6309712619800</v>
          </cell>
          <cell r="T4204">
            <v>0</v>
          </cell>
        </row>
        <row r="4205">
          <cell r="A4205">
            <v>6350104799800</v>
          </cell>
          <cell r="T4205">
            <v>0</v>
          </cell>
        </row>
        <row r="4206">
          <cell r="A4206">
            <v>6350106799800</v>
          </cell>
          <cell r="T4206">
            <v>15660</v>
          </cell>
        </row>
        <row r="4207">
          <cell r="A4207">
            <v>6350108799800</v>
          </cell>
          <cell r="T4207">
            <v>180</v>
          </cell>
        </row>
        <row r="4208">
          <cell r="A4208">
            <v>6350110799800</v>
          </cell>
          <cell r="T4208">
            <v>43700</v>
          </cell>
        </row>
        <row r="4209">
          <cell r="A4209">
            <v>6350112799800</v>
          </cell>
          <cell r="T4209">
            <v>17040</v>
          </cell>
        </row>
        <row r="4210">
          <cell r="A4210">
            <v>6350114799800</v>
          </cell>
          <cell r="T4210">
            <v>37540</v>
          </cell>
        </row>
        <row r="4211">
          <cell r="A4211">
            <v>6350118799800</v>
          </cell>
          <cell r="T4211">
            <v>44740</v>
          </cell>
        </row>
        <row r="4212">
          <cell r="A4212">
            <v>6350122799800</v>
          </cell>
          <cell r="T4212">
            <v>14840</v>
          </cell>
        </row>
        <row r="4213">
          <cell r="A4213">
            <v>6350126799800</v>
          </cell>
          <cell r="T4213">
            <v>12620</v>
          </cell>
        </row>
        <row r="4214">
          <cell r="A4214">
            <v>6350134799800</v>
          </cell>
          <cell r="T4214">
            <v>7140</v>
          </cell>
        </row>
        <row r="4215">
          <cell r="A4215">
            <v>6350137799800</v>
          </cell>
          <cell r="T4215">
            <v>2340</v>
          </cell>
        </row>
        <row r="4216">
          <cell r="A4216">
            <v>6350139799800</v>
          </cell>
          <cell r="T4216">
            <v>520</v>
          </cell>
        </row>
        <row r="4217">
          <cell r="A4217">
            <v>6350143799800</v>
          </cell>
          <cell r="T4217">
            <v>100</v>
          </cell>
        </row>
        <row r="4218">
          <cell r="A4218">
            <v>6350148799800</v>
          </cell>
          <cell r="T4218">
            <v>0</v>
          </cell>
        </row>
        <row r="4219">
          <cell r="A4219">
            <v>6360104799800</v>
          </cell>
          <cell r="T4219">
            <v>0</v>
          </cell>
        </row>
        <row r="4220">
          <cell r="A4220">
            <v>6360106799800</v>
          </cell>
          <cell r="T4220">
            <v>0</v>
          </cell>
        </row>
        <row r="4221">
          <cell r="A4221">
            <v>6360108799800</v>
          </cell>
          <cell r="T4221">
            <v>1380</v>
          </cell>
        </row>
        <row r="4222">
          <cell r="A4222">
            <v>6360110799800</v>
          </cell>
          <cell r="T4222">
            <v>0</v>
          </cell>
        </row>
        <row r="4223">
          <cell r="A4223">
            <v>6360112799800</v>
          </cell>
          <cell r="T4223">
            <v>0</v>
          </cell>
        </row>
        <row r="4224">
          <cell r="A4224">
            <v>6360114799800</v>
          </cell>
          <cell r="T4224">
            <v>800</v>
          </cell>
        </row>
        <row r="4225">
          <cell r="A4225">
            <v>6360118799800</v>
          </cell>
          <cell r="T4225">
            <v>320</v>
          </cell>
        </row>
        <row r="4226">
          <cell r="A4226">
            <v>6360122799800</v>
          </cell>
          <cell r="T4226">
            <v>0</v>
          </cell>
        </row>
        <row r="4227">
          <cell r="A4227">
            <v>6360126799800</v>
          </cell>
          <cell r="T4227">
            <v>80</v>
          </cell>
        </row>
        <row r="4228">
          <cell r="A4228">
            <v>6360134799800</v>
          </cell>
          <cell r="T4228">
            <v>120</v>
          </cell>
        </row>
        <row r="4229">
          <cell r="A4229">
            <v>6360137799800</v>
          </cell>
          <cell r="T4229">
            <v>0</v>
          </cell>
        </row>
        <row r="4230">
          <cell r="A4230">
            <v>6360138107900</v>
          </cell>
          <cell r="T4230">
            <v>0</v>
          </cell>
        </row>
        <row r="4231">
          <cell r="A4231">
            <v>6360139799800</v>
          </cell>
          <cell r="T4231">
            <v>100</v>
          </cell>
        </row>
        <row r="4232">
          <cell r="A4232">
            <v>6360141799800</v>
          </cell>
          <cell r="T4232" t="str">
            <v/>
          </cell>
        </row>
        <row r="4233">
          <cell r="A4233">
            <v>6360920799800</v>
          </cell>
          <cell r="T4233">
            <v>310</v>
          </cell>
        </row>
        <row r="4234">
          <cell r="A4234">
            <v>6360924799800</v>
          </cell>
          <cell r="T4234">
            <v>2660</v>
          </cell>
        </row>
        <row r="4235">
          <cell r="A4235">
            <v>6360932799800</v>
          </cell>
          <cell r="T4235">
            <v>4060</v>
          </cell>
        </row>
        <row r="4236">
          <cell r="A4236">
            <v>6360945799800</v>
          </cell>
          <cell r="T4236">
            <v>0</v>
          </cell>
        </row>
        <row r="4237">
          <cell r="A4237">
            <v>6361304799800</v>
          </cell>
          <cell r="T4237">
            <v>2700</v>
          </cell>
        </row>
        <row r="4238">
          <cell r="A4238">
            <v>6361306799800</v>
          </cell>
          <cell r="T4238">
            <v>2760</v>
          </cell>
        </row>
        <row r="4239">
          <cell r="A4239">
            <v>6361308799800</v>
          </cell>
          <cell r="T4239">
            <v>13860</v>
          </cell>
        </row>
        <row r="4240">
          <cell r="A4240">
            <v>6361310799800</v>
          </cell>
          <cell r="T4240">
            <v>3480</v>
          </cell>
        </row>
        <row r="4241">
          <cell r="A4241">
            <v>6361312799800</v>
          </cell>
          <cell r="T4241">
            <v>25440</v>
          </cell>
        </row>
        <row r="4242">
          <cell r="A4242">
            <v>6361316799800</v>
          </cell>
          <cell r="T4242">
            <v>9100</v>
          </cell>
        </row>
        <row r="4243">
          <cell r="A4243">
            <v>6361320799800</v>
          </cell>
          <cell r="T4243">
            <v>3280</v>
          </cell>
        </row>
        <row r="4244">
          <cell r="A4244">
            <v>6361324799800</v>
          </cell>
          <cell r="T4244">
            <v>4260</v>
          </cell>
        </row>
        <row r="4245">
          <cell r="A4245">
            <v>6361332799800</v>
          </cell>
          <cell r="T4245">
            <v>10750</v>
          </cell>
        </row>
        <row r="4246">
          <cell r="A4246">
            <v>6361336799800</v>
          </cell>
          <cell r="T4246">
            <v>1140</v>
          </cell>
        </row>
        <row r="4247">
          <cell r="A4247">
            <v>6361338799800</v>
          </cell>
          <cell r="T4247">
            <v>1440</v>
          </cell>
        </row>
        <row r="4248">
          <cell r="A4248">
            <v>6361342799800</v>
          </cell>
          <cell r="T4248">
            <v>80</v>
          </cell>
        </row>
        <row r="4249">
          <cell r="A4249">
            <v>6361345799800</v>
          </cell>
          <cell r="T4249" t="str">
            <v/>
          </cell>
        </row>
        <row r="4250">
          <cell r="A4250">
            <v>6361347799800</v>
          </cell>
          <cell r="T4250">
            <v>0</v>
          </cell>
        </row>
        <row r="4251">
          <cell r="A4251">
            <v>6361504869802</v>
          </cell>
          <cell r="T4251">
            <v>14280</v>
          </cell>
        </row>
        <row r="4252">
          <cell r="A4252">
            <v>6361504879802</v>
          </cell>
          <cell r="T4252">
            <v>103600</v>
          </cell>
        </row>
        <row r="4253">
          <cell r="A4253">
            <v>6361506869802</v>
          </cell>
          <cell r="T4253">
            <v>8580</v>
          </cell>
        </row>
        <row r="4254">
          <cell r="A4254">
            <v>6361506879802</v>
          </cell>
          <cell r="T4254">
            <v>128400</v>
          </cell>
        </row>
        <row r="4255">
          <cell r="A4255">
            <v>6361508869802</v>
          </cell>
          <cell r="T4255">
            <v>20700</v>
          </cell>
        </row>
        <row r="4256">
          <cell r="A4256">
            <v>6361508879802</v>
          </cell>
          <cell r="T4256">
            <v>68800</v>
          </cell>
        </row>
        <row r="4257">
          <cell r="A4257">
            <v>6361510869802</v>
          </cell>
          <cell r="T4257">
            <v>2400</v>
          </cell>
        </row>
        <row r="4258">
          <cell r="A4258">
            <v>6361510879800</v>
          </cell>
          <cell r="T4258">
            <v>0</v>
          </cell>
        </row>
        <row r="4259">
          <cell r="A4259">
            <v>6361512339800</v>
          </cell>
          <cell r="T4259">
            <v>0</v>
          </cell>
        </row>
        <row r="4260">
          <cell r="A4260">
            <v>6361512869802</v>
          </cell>
          <cell r="T4260">
            <v>533820</v>
          </cell>
        </row>
        <row r="4261">
          <cell r="A4261">
            <v>6361512879802</v>
          </cell>
          <cell r="T4261">
            <v>1223300</v>
          </cell>
        </row>
        <row r="4262">
          <cell r="A4262">
            <v>6361516339802</v>
          </cell>
          <cell r="T4262">
            <v>24350</v>
          </cell>
        </row>
        <row r="4263">
          <cell r="A4263">
            <v>6361516849800</v>
          </cell>
          <cell r="T4263">
            <v>16605</v>
          </cell>
        </row>
        <row r="4264">
          <cell r="A4264">
            <v>6361516869802</v>
          </cell>
          <cell r="T4264">
            <v>603420</v>
          </cell>
        </row>
        <row r="4265">
          <cell r="A4265">
            <v>6361516879802</v>
          </cell>
          <cell r="T4265">
            <v>1412500</v>
          </cell>
        </row>
        <row r="4266">
          <cell r="A4266">
            <v>6361904759800</v>
          </cell>
          <cell r="T4266" t="str">
            <v/>
          </cell>
        </row>
        <row r="4267">
          <cell r="A4267">
            <v>6361904799800</v>
          </cell>
          <cell r="T4267">
            <v>0</v>
          </cell>
        </row>
        <row r="4268">
          <cell r="A4268">
            <v>6361906799800</v>
          </cell>
          <cell r="T4268">
            <v>0</v>
          </cell>
        </row>
        <row r="4269">
          <cell r="A4269">
            <v>6361908799800</v>
          </cell>
          <cell r="T4269">
            <v>6000</v>
          </cell>
        </row>
        <row r="4270">
          <cell r="A4270">
            <v>6361910799800</v>
          </cell>
          <cell r="T4270">
            <v>0</v>
          </cell>
        </row>
        <row r="4271">
          <cell r="A4271">
            <v>6361912799800</v>
          </cell>
          <cell r="T4271">
            <v>260</v>
          </cell>
        </row>
        <row r="4272">
          <cell r="A4272">
            <v>6361916799800</v>
          </cell>
          <cell r="T4272">
            <v>1300</v>
          </cell>
        </row>
        <row r="4273">
          <cell r="A4273">
            <v>6361920759800</v>
          </cell>
          <cell r="T4273" t="str">
            <v/>
          </cell>
        </row>
        <row r="4274">
          <cell r="A4274">
            <v>6361920799800</v>
          </cell>
          <cell r="T4274">
            <v>1800</v>
          </cell>
        </row>
        <row r="4275">
          <cell r="A4275">
            <v>6361924799800</v>
          </cell>
          <cell r="T4275">
            <v>780</v>
          </cell>
        </row>
        <row r="4276">
          <cell r="A4276">
            <v>6361932799800</v>
          </cell>
          <cell r="T4276">
            <v>2180</v>
          </cell>
        </row>
        <row r="4277">
          <cell r="A4277">
            <v>6361936799800</v>
          </cell>
          <cell r="T4277">
            <v>0</v>
          </cell>
        </row>
        <row r="4278">
          <cell r="A4278">
            <v>6361938799800</v>
          </cell>
          <cell r="T4278">
            <v>160</v>
          </cell>
        </row>
        <row r="4279">
          <cell r="A4279">
            <v>6361942799800</v>
          </cell>
          <cell r="T4279">
            <v>0</v>
          </cell>
        </row>
        <row r="4280">
          <cell r="A4280">
            <v>6362104799800</v>
          </cell>
          <cell r="T4280">
            <v>7620</v>
          </cell>
        </row>
        <row r="4281">
          <cell r="A4281">
            <v>6362106799800</v>
          </cell>
          <cell r="T4281">
            <v>10800</v>
          </cell>
        </row>
        <row r="4282">
          <cell r="A4282">
            <v>6362108759800</v>
          </cell>
          <cell r="T4282">
            <v>1695610</v>
          </cell>
        </row>
        <row r="4283">
          <cell r="A4283">
            <v>6362108759802</v>
          </cell>
          <cell r="T4283">
            <v>1072640</v>
          </cell>
        </row>
        <row r="4284">
          <cell r="A4284">
            <v>6362108799800</v>
          </cell>
          <cell r="T4284">
            <v>1354220</v>
          </cell>
        </row>
        <row r="4285">
          <cell r="A4285">
            <v>6362110799800</v>
          </cell>
          <cell r="T4285">
            <v>4360</v>
          </cell>
        </row>
        <row r="4286">
          <cell r="A4286">
            <v>6362112759800</v>
          </cell>
          <cell r="T4286">
            <v>922730</v>
          </cell>
        </row>
        <row r="4287">
          <cell r="A4287">
            <v>6362112759802</v>
          </cell>
          <cell r="T4287">
            <v>615450</v>
          </cell>
        </row>
        <row r="4288">
          <cell r="A4288">
            <v>6362112799800</v>
          </cell>
          <cell r="T4288">
            <v>1688400</v>
          </cell>
        </row>
        <row r="4289">
          <cell r="A4289">
            <v>6362116759800</v>
          </cell>
          <cell r="T4289">
            <v>176010</v>
          </cell>
        </row>
        <row r="4290">
          <cell r="A4290">
            <v>6362116759802</v>
          </cell>
          <cell r="T4290">
            <v>100960</v>
          </cell>
        </row>
        <row r="4291">
          <cell r="A4291">
            <v>6362116799800</v>
          </cell>
          <cell r="T4291">
            <v>606580</v>
          </cell>
        </row>
        <row r="4292">
          <cell r="A4292">
            <v>6362120799800</v>
          </cell>
          <cell r="T4292">
            <v>262870</v>
          </cell>
        </row>
        <row r="4293">
          <cell r="A4293">
            <v>6362124679802</v>
          </cell>
          <cell r="T4293">
            <v>4440</v>
          </cell>
        </row>
        <row r="4294">
          <cell r="A4294">
            <v>6362124799800</v>
          </cell>
          <cell r="T4294">
            <v>329380</v>
          </cell>
        </row>
        <row r="4295">
          <cell r="A4295">
            <v>6362132679802</v>
          </cell>
          <cell r="T4295">
            <v>1340</v>
          </cell>
        </row>
        <row r="4296">
          <cell r="A4296">
            <v>6362132799800</v>
          </cell>
          <cell r="T4296">
            <v>426640</v>
          </cell>
        </row>
        <row r="4297">
          <cell r="A4297">
            <v>6362136799800</v>
          </cell>
          <cell r="T4297">
            <v>97960</v>
          </cell>
        </row>
        <row r="4298">
          <cell r="A4298">
            <v>6362138799800</v>
          </cell>
          <cell r="T4298">
            <v>80540</v>
          </cell>
        </row>
        <row r="4299">
          <cell r="A4299">
            <v>6362140799800</v>
          </cell>
          <cell r="T4299" t="str">
            <v/>
          </cell>
        </row>
        <row r="4300">
          <cell r="A4300">
            <v>6362142799800</v>
          </cell>
          <cell r="T4300">
            <v>36400</v>
          </cell>
        </row>
        <row r="4301">
          <cell r="A4301">
            <v>6362145799800</v>
          </cell>
          <cell r="T4301">
            <v>240</v>
          </cell>
        </row>
        <row r="4302">
          <cell r="A4302">
            <v>6362147799800</v>
          </cell>
          <cell r="T4302">
            <v>1820</v>
          </cell>
        </row>
        <row r="4303">
          <cell r="A4303">
            <v>6362404719800</v>
          </cell>
          <cell r="T4303">
            <v>0</v>
          </cell>
        </row>
        <row r="4304">
          <cell r="A4304">
            <v>6362404759800</v>
          </cell>
          <cell r="T4304">
            <v>0</v>
          </cell>
        </row>
        <row r="4305">
          <cell r="A4305">
            <v>6362404759806</v>
          </cell>
          <cell r="T4305">
            <v>1185</v>
          </cell>
        </row>
        <row r="4306">
          <cell r="A4306">
            <v>6362404779800</v>
          </cell>
          <cell r="T4306">
            <v>0</v>
          </cell>
        </row>
        <row r="4307">
          <cell r="A4307">
            <v>6362404799800</v>
          </cell>
          <cell r="T4307">
            <v>0</v>
          </cell>
        </row>
        <row r="4308">
          <cell r="A4308">
            <v>6362404799806</v>
          </cell>
          <cell r="T4308">
            <v>736</v>
          </cell>
        </row>
        <row r="4309">
          <cell r="A4309">
            <v>6362404819800</v>
          </cell>
          <cell r="T4309">
            <v>23</v>
          </cell>
        </row>
        <row r="4310">
          <cell r="A4310">
            <v>6362404859800</v>
          </cell>
          <cell r="T4310">
            <v>240</v>
          </cell>
        </row>
        <row r="4311">
          <cell r="A4311">
            <v>6362404869802</v>
          </cell>
          <cell r="T4311">
            <v>105740</v>
          </cell>
        </row>
        <row r="4312">
          <cell r="A4312">
            <v>6362404879802</v>
          </cell>
          <cell r="T4312">
            <v>53300</v>
          </cell>
        </row>
        <row r="4313">
          <cell r="A4313">
            <v>6362406759800</v>
          </cell>
          <cell r="T4313">
            <v>0</v>
          </cell>
        </row>
        <row r="4314">
          <cell r="A4314">
            <v>6362406759806</v>
          </cell>
          <cell r="T4314">
            <v>5685</v>
          </cell>
        </row>
        <row r="4315">
          <cell r="A4315">
            <v>6362406779800</v>
          </cell>
          <cell r="T4315">
            <v>412</v>
          </cell>
        </row>
        <row r="4316">
          <cell r="A4316">
            <v>6362406799800</v>
          </cell>
          <cell r="T4316">
            <v>0</v>
          </cell>
        </row>
        <row r="4317">
          <cell r="A4317">
            <v>6362406799806</v>
          </cell>
          <cell r="T4317">
            <v>5385</v>
          </cell>
        </row>
        <row r="4318">
          <cell r="A4318">
            <v>6362406819800</v>
          </cell>
          <cell r="T4318">
            <v>374</v>
          </cell>
        </row>
        <row r="4319">
          <cell r="A4319">
            <v>6362406859800</v>
          </cell>
          <cell r="T4319">
            <v>50</v>
          </cell>
        </row>
        <row r="4320">
          <cell r="A4320">
            <v>6362406869802</v>
          </cell>
          <cell r="T4320">
            <v>205740</v>
          </cell>
        </row>
        <row r="4321">
          <cell r="A4321">
            <v>6362406879802</v>
          </cell>
          <cell r="T4321">
            <v>138500</v>
          </cell>
        </row>
        <row r="4322">
          <cell r="A4322">
            <v>6362408759800</v>
          </cell>
          <cell r="T4322">
            <v>0</v>
          </cell>
        </row>
        <row r="4323">
          <cell r="A4323">
            <v>6362408759806</v>
          </cell>
          <cell r="T4323">
            <v>2965</v>
          </cell>
        </row>
        <row r="4324">
          <cell r="A4324">
            <v>6362408779800</v>
          </cell>
          <cell r="T4324">
            <v>0</v>
          </cell>
        </row>
        <row r="4325">
          <cell r="A4325">
            <v>6362408799800</v>
          </cell>
          <cell r="T4325">
            <v>0</v>
          </cell>
        </row>
        <row r="4326">
          <cell r="A4326">
            <v>6362408799806</v>
          </cell>
          <cell r="T4326">
            <v>2935</v>
          </cell>
        </row>
        <row r="4327">
          <cell r="A4327">
            <v>6362408819800</v>
          </cell>
          <cell r="T4327">
            <v>0</v>
          </cell>
        </row>
        <row r="4328">
          <cell r="A4328">
            <v>6362408859800</v>
          </cell>
          <cell r="T4328">
            <v>40</v>
          </cell>
        </row>
        <row r="4329">
          <cell r="A4329">
            <v>6362408869802</v>
          </cell>
          <cell r="T4329">
            <v>117059</v>
          </cell>
        </row>
        <row r="4330">
          <cell r="A4330">
            <v>6362408879802</v>
          </cell>
          <cell r="T4330">
            <v>37400</v>
          </cell>
        </row>
        <row r="4331">
          <cell r="A4331">
            <v>6362410869802</v>
          </cell>
          <cell r="T4331">
            <v>480</v>
          </cell>
        </row>
        <row r="4332">
          <cell r="A4332">
            <v>6362412869802</v>
          </cell>
          <cell r="T4332">
            <v>43520</v>
          </cell>
        </row>
        <row r="4333">
          <cell r="A4333">
            <v>6362412879802</v>
          </cell>
          <cell r="T4333">
            <v>2899</v>
          </cell>
        </row>
        <row r="4334">
          <cell r="A4334">
            <v>6362416869802</v>
          </cell>
          <cell r="T4334">
            <v>3060</v>
          </cell>
        </row>
        <row r="4335">
          <cell r="A4335">
            <v>6362504619800</v>
          </cell>
          <cell r="T4335">
            <v>8017</v>
          </cell>
        </row>
        <row r="4336">
          <cell r="A4336">
            <v>6362504679800</v>
          </cell>
          <cell r="T4336">
            <v>7629</v>
          </cell>
        </row>
        <row r="4337">
          <cell r="A4337">
            <v>6362506679800</v>
          </cell>
          <cell r="T4337">
            <v>10362</v>
          </cell>
        </row>
        <row r="4338">
          <cell r="A4338">
            <v>6362806799800</v>
          </cell>
          <cell r="T4338">
            <v>4500</v>
          </cell>
        </row>
        <row r="4339">
          <cell r="A4339">
            <v>6362808759800</v>
          </cell>
          <cell r="T4339">
            <v>2270590</v>
          </cell>
        </row>
        <row r="4340">
          <cell r="A4340">
            <v>6362808759802</v>
          </cell>
          <cell r="T4340">
            <v>1382570</v>
          </cell>
        </row>
        <row r="4341">
          <cell r="A4341">
            <v>6362808799800</v>
          </cell>
          <cell r="T4341">
            <v>485000</v>
          </cell>
        </row>
        <row r="4342">
          <cell r="A4342">
            <v>6362812759800</v>
          </cell>
          <cell r="T4342">
            <v>1323550</v>
          </cell>
        </row>
        <row r="4343">
          <cell r="A4343">
            <v>6362812759802</v>
          </cell>
          <cell r="T4343">
            <v>941480</v>
          </cell>
        </row>
        <row r="4344">
          <cell r="A4344">
            <v>6362812799800</v>
          </cell>
          <cell r="T4344">
            <v>509920</v>
          </cell>
        </row>
        <row r="4345">
          <cell r="A4345">
            <v>6362816759800</v>
          </cell>
          <cell r="T4345">
            <v>234860</v>
          </cell>
        </row>
        <row r="4346">
          <cell r="A4346">
            <v>6362816759802</v>
          </cell>
          <cell r="T4346">
            <v>168190</v>
          </cell>
        </row>
        <row r="4347">
          <cell r="A4347">
            <v>6362816799800</v>
          </cell>
          <cell r="T4347">
            <v>136340</v>
          </cell>
        </row>
        <row r="4348">
          <cell r="A4348">
            <v>6362820799800</v>
          </cell>
          <cell r="T4348">
            <v>30820</v>
          </cell>
        </row>
        <row r="4349">
          <cell r="A4349">
            <v>6362824799800</v>
          </cell>
          <cell r="T4349">
            <v>45980</v>
          </cell>
        </row>
        <row r="4350">
          <cell r="A4350">
            <v>6362832799800</v>
          </cell>
          <cell r="T4350">
            <v>61430</v>
          </cell>
        </row>
        <row r="4351">
          <cell r="A4351">
            <v>6362836799800</v>
          </cell>
          <cell r="T4351">
            <v>2140</v>
          </cell>
        </row>
        <row r="4352">
          <cell r="A4352">
            <v>6362838799800</v>
          </cell>
          <cell r="T4352">
            <v>2680</v>
          </cell>
        </row>
        <row r="4353">
          <cell r="A4353">
            <v>6362842799800</v>
          </cell>
          <cell r="T4353">
            <v>0</v>
          </cell>
        </row>
        <row r="4354">
          <cell r="A4354">
            <v>6363202859802</v>
          </cell>
          <cell r="T4354">
            <v>397</v>
          </cell>
        </row>
        <row r="4355">
          <cell r="A4355">
            <v>6363203859802</v>
          </cell>
          <cell r="T4355">
            <v>12</v>
          </cell>
        </row>
        <row r="4356">
          <cell r="A4356">
            <v>6363204859802</v>
          </cell>
          <cell r="T4356">
            <v>19015</v>
          </cell>
        </row>
        <row r="4357">
          <cell r="A4357">
            <v>6363204859900</v>
          </cell>
          <cell r="T4357">
            <v>0</v>
          </cell>
        </row>
        <row r="4358">
          <cell r="A4358">
            <v>6363204879802</v>
          </cell>
          <cell r="T4358">
            <v>1152</v>
          </cell>
        </row>
        <row r="4359">
          <cell r="A4359">
            <v>6363204879900</v>
          </cell>
          <cell r="T4359">
            <v>0</v>
          </cell>
        </row>
        <row r="4360">
          <cell r="A4360">
            <v>6363205859802</v>
          </cell>
          <cell r="T4360">
            <v>1223</v>
          </cell>
        </row>
        <row r="4361">
          <cell r="A4361">
            <v>6363206859802</v>
          </cell>
          <cell r="T4361">
            <v>20993</v>
          </cell>
        </row>
        <row r="4362">
          <cell r="A4362">
            <v>6363206859900</v>
          </cell>
          <cell r="T4362">
            <v>0</v>
          </cell>
        </row>
        <row r="4363">
          <cell r="A4363">
            <v>6363206879802</v>
          </cell>
          <cell r="T4363">
            <v>837</v>
          </cell>
        </row>
        <row r="4364">
          <cell r="A4364">
            <v>6363206879900</v>
          </cell>
          <cell r="T4364">
            <v>0</v>
          </cell>
        </row>
        <row r="4365">
          <cell r="A4365">
            <v>6363208859802</v>
          </cell>
          <cell r="T4365">
            <v>12730</v>
          </cell>
        </row>
        <row r="4366">
          <cell r="A4366">
            <v>6363208859900</v>
          </cell>
          <cell r="T4366">
            <v>0</v>
          </cell>
        </row>
        <row r="4367">
          <cell r="A4367">
            <v>6363208879802</v>
          </cell>
          <cell r="T4367">
            <v>816</v>
          </cell>
        </row>
        <row r="4368">
          <cell r="A4368">
            <v>6363208879900</v>
          </cell>
          <cell r="T4368">
            <v>0</v>
          </cell>
        </row>
        <row r="4369">
          <cell r="A4369">
            <v>6363210859802</v>
          </cell>
          <cell r="T4369">
            <v>2227</v>
          </cell>
        </row>
        <row r="4370">
          <cell r="A4370">
            <v>6363210859900</v>
          </cell>
          <cell r="T4370">
            <v>0</v>
          </cell>
        </row>
        <row r="4371">
          <cell r="A4371">
            <v>6363210879802</v>
          </cell>
          <cell r="T4371">
            <v>452</v>
          </cell>
        </row>
        <row r="4372">
          <cell r="A4372">
            <v>6363210879900</v>
          </cell>
          <cell r="T4372">
            <v>0</v>
          </cell>
        </row>
        <row r="4373">
          <cell r="A4373">
            <v>6363212859802</v>
          </cell>
          <cell r="T4373">
            <v>2197</v>
          </cell>
        </row>
        <row r="4374">
          <cell r="A4374">
            <v>6363212859900</v>
          </cell>
          <cell r="T4374">
            <v>0</v>
          </cell>
        </row>
        <row r="4375">
          <cell r="A4375">
            <v>6363212879802</v>
          </cell>
          <cell r="T4375">
            <v>269</v>
          </cell>
        </row>
        <row r="4376">
          <cell r="A4376">
            <v>6363212879900</v>
          </cell>
          <cell r="T4376">
            <v>0</v>
          </cell>
        </row>
        <row r="4377">
          <cell r="A4377">
            <v>6363214859802</v>
          </cell>
          <cell r="T4377">
            <v>1395</v>
          </cell>
        </row>
        <row r="4378">
          <cell r="A4378">
            <v>6363214859900</v>
          </cell>
          <cell r="T4378">
            <v>0</v>
          </cell>
        </row>
        <row r="4379">
          <cell r="A4379">
            <v>6363214879900</v>
          </cell>
          <cell r="T4379">
            <v>0</v>
          </cell>
        </row>
        <row r="4380">
          <cell r="A4380">
            <v>6363218859802</v>
          </cell>
          <cell r="T4380">
            <v>101</v>
          </cell>
        </row>
        <row r="4381">
          <cell r="A4381">
            <v>6363218859900</v>
          </cell>
          <cell r="T4381">
            <v>0</v>
          </cell>
        </row>
        <row r="4382">
          <cell r="A4382">
            <v>6363403929800</v>
          </cell>
          <cell r="T4382">
            <v>30654</v>
          </cell>
        </row>
        <row r="4383">
          <cell r="A4383">
            <v>6363804679800</v>
          </cell>
          <cell r="T4383">
            <v>14380</v>
          </cell>
        </row>
        <row r="4384">
          <cell r="A4384">
            <v>6363804719800</v>
          </cell>
          <cell r="T4384">
            <v>1000</v>
          </cell>
        </row>
        <row r="4385">
          <cell r="A4385">
            <v>6363804719806</v>
          </cell>
          <cell r="T4385">
            <v>2085</v>
          </cell>
        </row>
        <row r="4386">
          <cell r="A4386">
            <v>6363804755400</v>
          </cell>
          <cell r="T4386">
            <v>3000</v>
          </cell>
        </row>
        <row r="4387">
          <cell r="A4387">
            <v>6363804755406</v>
          </cell>
          <cell r="T4387">
            <v>13720</v>
          </cell>
        </row>
        <row r="4388">
          <cell r="A4388">
            <v>6363804775400</v>
          </cell>
          <cell r="T4388">
            <v>5779</v>
          </cell>
        </row>
        <row r="4389">
          <cell r="A4389">
            <v>6363804795400</v>
          </cell>
          <cell r="T4389">
            <v>2627</v>
          </cell>
        </row>
        <row r="4390">
          <cell r="A4390">
            <v>6363804795406</v>
          </cell>
          <cell r="T4390">
            <v>7310</v>
          </cell>
        </row>
        <row r="4391">
          <cell r="A4391">
            <v>6363804815100</v>
          </cell>
          <cell r="T4391">
            <v>0</v>
          </cell>
        </row>
        <row r="4392">
          <cell r="A4392">
            <v>6363804815400</v>
          </cell>
          <cell r="T4392">
            <v>1554</v>
          </cell>
        </row>
        <row r="4393">
          <cell r="A4393">
            <v>6363804859800</v>
          </cell>
          <cell r="T4393">
            <v>1692</v>
          </cell>
        </row>
        <row r="4394">
          <cell r="A4394">
            <v>6363806679800</v>
          </cell>
          <cell r="T4394">
            <v>0</v>
          </cell>
        </row>
        <row r="4395">
          <cell r="A4395">
            <v>6363806719800</v>
          </cell>
          <cell r="T4395">
            <v>0</v>
          </cell>
        </row>
        <row r="4396">
          <cell r="A4396">
            <v>6363806719806</v>
          </cell>
          <cell r="T4396">
            <v>2460</v>
          </cell>
        </row>
        <row r="4397">
          <cell r="A4397">
            <v>6363806759800</v>
          </cell>
          <cell r="T4397">
            <v>0</v>
          </cell>
        </row>
        <row r="4398">
          <cell r="A4398">
            <v>6363806759806</v>
          </cell>
          <cell r="T4398">
            <v>12550</v>
          </cell>
        </row>
        <row r="4399">
          <cell r="A4399">
            <v>6363806779800</v>
          </cell>
          <cell r="T4399">
            <v>717</v>
          </cell>
        </row>
        <row r="4400">
          <cell r="A4400">
            <v>6363806799800</v>
          </cell>
          <cell r="T4400">
            <v>0</v>
          </cell>
        </row>
        <row r="4401">
          <cell r="A4401">
            <v>6363806799806</v>
          </cell>
          <cell r="T4401">
            <v>8877</v>
          </cell>
        </row>
        <row r="4402">
          <cell r="A4402">
            <v>6363806819800</v>
          </cell>
          <cell r="T4402">
            <v>1080</v>
          </cell>
        </row>
        <row r="4403">
          <cell r="A4403">
            <v>6363806859800</v>
          </cell>
          <cell r="T4403">
            <v>122</v>
          </cell>
        </row>
        <row r="4404">
          <cell r="A4404">
            <v>6363808759800</v>
          </cell>
          <cell r="T4404">
            <v>0</v>
          </cell>
        </row>
        <row r="4405">
          <cell r="A4405">
            <v>6363808759806</v>
          </cell>
          <cell r="T4405">
            <v>3270</v>
          </cell>
        </row>
        <row r="4406">
          <cell r="A4406">
            <v>6363808779800</v>
          </cell>
          <cell r="T4406">
            <v>64</v>
          </cell>
        </row>
        <row r="4407">
          <cell r="A4407">
            <v>6363808799800</v>
          </cell>
          <cell r="T4407">
            <v>0</v>
          </cell>
        </row>
        <row r="4408">
          <cell r="A4408">
            <v>6363808799806</v>
          </cell>
          <cell r="T4408">
            <v>3535</v>
          </cell>
        </row>
        <row r="4409">
          <cell r="A4409">
            <v>6363808819800</v>
          </cell>
          <cell r="T4409">
            <v>0</v>
          </cell>
        </row>
        <row r="4410">
          <cell r="A4410">
            <v>6363808859800</v>
          </cell>
          <cell r="T4410">
            <v>0</v>
          </cell>
        </row>
        <row r="4411">
          <cell r="A4411">
            <v>6363810759800</v>
          </cell>
          <cell r="T4411">
            <v>2909</v>
          </cell>
        </row>
        <row r="4412">
          <cell r="A4412">
            <v>6363810759806</v>
          </cell>
          <cell r="T4412">
            <v>2640</v>
          </cell>
        </row>
        <row r="4413">
          <cell r="A4413">
            <v>6363810779800</v>
          </cell>
          <cell r="T4413">
            <v>0</v>
          </cell>
        </row>
        <row r="4414">
          <cell r="A4414">
            <v>6363810799800</v>
          </cell>
          <cell r="T4414">
            <v>1</v>
          </cell>
        </row>
        <row r="4415">
          <cell r="A4415">
            <v>6363810799806</v>
          </cell>
          <cell r="T4415">
            <v>2485</v>
          </cell>
        </row>
        <row r="4416">
          <cell r="A4416">
            <v>6363810859800</v>
          </cell>
          <cell r="T4416">
            <v>0</v>
          </cell>
        </row>
        <row r="4417">
          <cell r="A4417">
            <v>6558406989800</v>
          </cell>
          <cell r="T4417">
            <v>82</v>
          </cell>
        </row>
        <row r="4418">
          <cell r="A4418">
            <v>6558407989800</v>
          </cell>
          <cell r="T4418">
            <v>0</v>
          </cell>
        </row>
        <row r="4419">
          <cell r="A4419">
            <v>6558408989800</v>
          </cell>
          <cell r="T4419">
            <v>0</v>
          </cell>
        </row>
        <row r="4420">
          <cell r="A4420">
            <v>6558506989800</v>
          </cell>
          <cell r="T4420">
            <v>0</v>
          </cell>
        </row>
        <row r="4421">
          <cell r="A4421">
            <v>6558508989800</v>
          </cell>
          <cell r="T4421">
            <v>0</v>
          </cell>
        </row>
        <row r="4422">
          <cell r="A4422">
            <v>6558606989800</v>
          </cell>
          <cell r="T4422">
            <v>16</v>
          </cell>
        </row>
        <row r="4423">
          <cell r="A4423">
            <v>6568012989800</v>
          </cell>
          <cell r="T4423">
            <v>5375</v>
          </cell>
        </row>
        <row r="4424">
          <cell r="A4424">
            <v>6618702249800</v>
          </cell>
          <cell r="T4424">
            <v>15163</v>
          </cell>
        </row>
        <row r="4425">
          <cell r="A4425">
            <v>6618702329800</v>
          </cell>
          <cell r="T4425">
            <v>6155</v>
          </cell>
        </row>
        <row r="4426">
          <cell r="A4426">
            <v>6618702369800</v>
          </cell>
          <cell r="T4426">
            <v>5488</v>
          </cell>
        </row>
        <row r="4427">
          <cell r="A4427">
            <v>6618702389800</v>
          </cell>
          <cell r="T4427">
            <v>7129</v>
          </cell>
        </row>
        <row r="4428">
          <cell r="A4428">
            <v>6618702419800</v>
          </cell>
          <cell r="T4428">
            <v>900</v>
          </cell>
        </row>
        <row r="4429">
          <cell r="A4429">
            <v>6618702429800</v>
          </cell>
          <cell r="T4429">
            <v>2601</v>
          </cell>
        </row>
        <row r="4430">
          <cell r="A4430">
            <v>6618702449800</v>
          </cell>
          <cell r="T4430">
            <v>675</v>
          </cell>
        </row>
        <row r="4431">
          <cell r="A4431">
            <v>6618702459800</v>
          </cell>
          <cell r="T4431">
            <v>1500</v>
          </cell>
        </row>
        <row r="4432">
          <cell r="A4432">
            <v>6618702469800</v>
          </cell>
          <cell r="T4432">
            <v>0</v>
          </cell>
        </row>
        <row r="4433">
          <cell r="A4433">
            <v>6618702479800</v>
          </cell>
          <cell r="T4433">
            <v>1675</v>
          </cell>
        </row>
        <row r="4434">
          <cell r="A4434">
            <v>6618702489800</v>
          </cell>
          <cell r="T4434">
            <v>21287</v>
          </cell>
        </row>
        <row r="4435">
          <cell r="A4435">
            <v>6618702519800</v>
          </cell>
          <cell r="T4435">
            <v>0</v>
          </cell>
        </row>
        <row r="4436">
          <cell r="A4436">
            <v>6618702529800</v>
          </cell>
          <cell r="T4436">
            <v>0</v>
          </cell>
        </row>
        <row r="4437">
          <cell r="A4437">
            <v>6618704249800</v>
          </cell>
          <cell r="T4437">
            <v>26864</v>
          </cell>
        </row>
        <row r="4438">
          <cell r="A4438">
            <v>6618704329800</v>
          </cell>
          <cell r="T4438">
            <v>24197</v>
          </cell>
        </row>
        <row r="4439">
          <cell r="A4439">
            <v>6618704369800</v>
          </cell>
          <cell r="T4439">
            <v>9870</v>
          </cell>
        </row>
        <row r="4440">
          <cell r="A4440">
            <v>6618704389800</v>
          </cell>
          <cell r="T4440">
            <v>5048</v>
          </cell>
        </row>
        <row r="4441">
          <cell r="A4441">
            <v>6618704419800</v>
          </cell>
          <cell r="T4441">
            <v>2344</v>
          </cell>
        </row>
        <row r="4442">
          <cell r="A4442">
            <v>6618704429800</v>
          </cell>
          <cell r="T4442">
            <v>6921</v>
          </cell>
        </row>
        <row r="4443">
          <cell r="A4443">
            <v>6618704449800</v>
          </cell>
          <cell r="T4443">
            <v>1927</v>
          </cell>
        </row>
        <row r="4444">
          <cell r="A4444">
            <v>6618704459800</v>
          </cell>
          <cell r="T4444">
            <v>6062</v>
          </cell>
        </row>
        <row r="4445">
          <cell r="A4445">
            <v>6618704469800</v>
          </cell>
          <cell r="T4445">
            <v>10</v>
          </cell>
        </row>
        <row r="4446">
          <cell r="A4446">
            <v>6618704479800</v>
          </cell>
          <cell r="T4446">
            <v>3035</v>
          </cell>
        </row>
        <row r="4447">
          <cell r="A4447">
            <v>6618704489800</v>
          </cell>
          <cell r="T4447">
            <v>61419</v>
          </cell>
        </row>
        <row r="4448">
          <cell r="A4448">
            <v>6618704519800</v>
          </cell>
          <cell r="T4448">
            <v>0</v>
          </cell>
        </row>
        <row r="4449">
          <cell r="A4449">
            <v>6618704529800</v>
          </cell>
          <cell r="T4449">
            <v>80</v>
          </cell>
        </row>
        <row r="4450">
          <cell r="A4450">
            <v>6618704619800</v>
          </cell>
          <cell r="T4450">
            <v>3</v>
          </cell>
        </row>
        <row r="4451">
          <cell r="A4451">
            <v>6618706249800</v>
          </cell>
          <cell r="T4451">
            <v>21599</v>
          </cell>
        </row>
        <row r="4452">
          <cell r="A4452">
            <v>6618706329800</v>
          </cell>
          <cell r="T4452">
            <v>10921</v>
          </cell>
        </row>
        <row r="4453">
          <cell r="A4453">
            <v>6618706369800</v>
          </cell>
          <cell r="T4453">
            <v>7580</v>
          </cell>
        </row>
        <row r="4454">
          <cell r="A4454">
            <v>6618706389800</v>
          </cell>
          <cell r="T4454">
            <v>6352</v>
          </cell>
        </row>
        <row r="4455">
          <cell r="A4455">
            <v>6618706419800</v>
          </cell>
          <cell r="T4455">
            <v>1546</v>
          </cell>
        </row>
        <row r="4456">
          <cell r="A4456">
            <v>6618706429800</v>
          </cell>
          <cell r="T4456">
            <v>5991</v>
          </cell>
        </row>
        <row r="4457">
          <cell r="A4457">
            <v>6618706449800</v>
          </cell>
          <cell r="T4457">
            <v>865</v>
          </cell>
        </row>
        <row r="4458">
          <cell r="A4458">
            <v>6618706459800</v>
          </cell>
          <cell r="T4458">
            <v>1025</v>
          </cell>
        </row>
        <row r="4459">
          <cell r="A4459">
            <v>6618706469800</v>
          </cell>
          <cell r="T4459">
            <v>82</v>
          </cell>
        </row>
        <row r="4460">
          <cell r="A4460">
            <v>6618706479800</v>
          </cell>
          <cell r="T4460">
            <v>1728</v>
          </cell>
        </row>
        <row r="4461">
          <cell r="A4461">
            <v>6618706489800</v>
          </cell>
          <cell r="T4461">
            <v>30129</v>
          </cell>
        </row>
        <row r="4462">
          <cell r="A4462">
            <v>6618706519800</v>
          </cell>
          <cell r="T4462">
            <v>1</v>
          </cell>
        </row>
        <row r="4463">
          <cell r="A4463">
            <v>6618706619800</v>
          </cell>
          <cell r="T4463">
            <v>0</v>
          </cell>
        </row>
        <row r="4464">
          <cell r="A4464">
            <v>6618708249800</v>
          </cell>
          <cell r="T4464">
            <v>59781</v>
          </cell>
        </row>
        <row r="4465">
          <cell r="A4465">
            <v>6618708329800</v>
          </cell>
          <cell r="T4465">
            <v>54805</v>
          </cell>
        </row>
        <row r="4466">
          <cell r="A4466">
            <v>6618708369800</v>
          </cell>
          <cell r="T4466">
            <v>20938</v>
          </cell>
        </row>
        <row r="4467">
          <cell r="A4467">
            <v>6618708389800</v>
          </cell>
          <cell r="T4467">
            <v>28486</v>
          </cell>
        </row>
        <row r="4468">
          <cell r="A4468">
            <v>6618708419800</v>
          </cell>
          <cell r="T4468">
            <v>5112</v>
          </cell>
        </row>
        <row r="4469">
          <cell r="A4469">
            <v>6618708429800</v>
          </cell>
          <cell r="T4469">
            <v>17698</v>
          </cell>
        </row>
        <row r="4470">
          <cell r="A4470">
            <v>6618708449800</v>
          </cell>
          <cell r="T4470">
            <v>5062</v>
          </cell>
        </row>
        <row r="4471">
          <cell r="A4471">
            <v>6618708459800</v>
          </cell>
          <cell r="T4471">
            <v>8532</v>
          </cell>
        </row>
        <row r="4472">
          <cell r="A4472">
            <v>6618708469800</v>
          </cell>
          <cell r="T4472">
            <v>2345</v>
          </cell>
        </row>
        <row r="4473">
          <cell r="A4473">
            <v>6618708479800</v>
          </cell>
          <cell r="T4473">
            <v>12907</v>
          </cell>
        </row>
        <row r="4474">
          <cell r="A4474">
            <v>6618708489800</v>
          </cell>
          <cell r="T4474">
            <v>84232</v>
          </cell>
        </row>
        <row r="4475">
          <cell r="A4475">
            <v>6618708529800</v>
          </cell>
          <cell r="T4475">
            <v>0</v>
          </cell>
        </row>
        <row r="4476">
          <cell r="A4476">
            <v>6618708569800</v>
          </cell>
          <cell r="T4476">
            <v>0</v>
          </cell>
        </row>
        <row r="4477">
          <cell r="A4477">
            <v>6618708619800</v>
          </cell>
          <cell r="T4477">
            <v>0</v>
          </cell>
        </row>
        <row r="4478">
          <cell r="A4478">
            <v>6618712249800</v>
          </cell>
          <cell r="T4478">
            <v>22010</v>
          </cell>
        </row>
        <row r="4479">
          <cell r="A4479">
            <v>6618712329800</v>
          </cell>
          <cell r="T4479">
            <v>32432</v>
          </cell>
        </row>
        <row r="4480">
          <cell r="A4480">
            <v>6618712369800</v>
          </cell>
          <cell r="T4480">
            <v>11707</v>
          </cell>
        </row>
        <row r="4481">
          <cell r="A4481">
            <v>6618712389800</v>
          </cell>
          <cell r="T4481">
            <v>9265</v>
          </cell>
        </row>
        <row r="4482">
          <cell r="A4482">
            <v>6618712419800</v>
          </cell>
          <cell r="T4482">
            <v>4842</v>
          </cell>
        </row>
        <row r="4483">
          <cell r="A4483">
            <v>6618712429800</v>
          </cell>
          <cell r="T4483">
            <v>8972</v>
          </cell>
        </row>
        <row r="4484">
          <cell r="A4484">
            <v>6618712449800</v>
          </cell>
          <cell r="T4484">
            <v>2141</v>
          </cell>
        </row>
        <row r="4485">
          <cell r="A4485">
            <v>6618712459800</v>
          </cell>
          <cell r="T4485">
            <v>4588</v>
          </cell>
        </row>
        <row r="4486">
          <cell r="A4486">
            <v>6618712469800</v>
          </cell>
          <cell r="T4486">
            <v>838</v>
          </cell>
        </row>
        <row r="4487">
          <cell r="A4487">
            <v>6618712479800</v>
          </cell>
          <cell r="T4487">
            <v>10057</v>
          </cell>
        </row>
        <row r="4488">
          <cell r="A4488">
            <v>6618712489800</v>
          </cell>
          <cell r="T4488">
            <v>39371</v>
          </cell>
        </row>
        <row r="4489">
          <cell r="A4489">
            <v>6618712519800</v>
          </cell>
          <cell r="T4489">
            <v>0</v>
          </cell>
        </row>
        <row r="4490">
          <cell r="A4490">
            <v>6618712529800</v>
          </cell>
          <cell r="T4490">
            <v>194</v>
          </cell>
        </row>
        <row r="4491">
          <cell r="A4491">
            <v>6618712569800</v>
          </cell>
          <cell r="T4491">
            <v>1</v>
          </cell>
        </row>
        <row r="4492">
          <cell r="A4492">
            <v>6618712619800</v>
          </cell>
          <cell r="T4492">
            <v>113</v>
          </cell>
        </row>
        <row r="4493">
          <cell r="A4493">
            <v>6618716329800</v>
          </cell>
          <cell r="T4493">
            <v>3577</v>
          </cell>
        </row>
        <row r="4494">
          <cell r="A4494">
            <v>6618716369800</v>
          </cell>
          <cell r="T4494">
            <v>2815</v>
          </cell>
        </row>
        <row r="4495">
          <cell r="A4495">
            <v>6618716389800</v>
          </cell>
          <cell r="T4495">
            <v>3328</v>
          </cell>
        </row>
        <row r="4496">
          <cell r="A4496">
            <v>6618716419800</v>
          </cell>
          <cell r="T4496">
            <v>543</v>
          </cell>
        </row>
        <row r="4497">
          <cell r="A4497">
            <v>6618716429800</v>
          </cell>
          <cell r="T4497">
            <v>1775</v>
          </cell>
        </row>
        <row r="4498">
          <cell r="A4498">
            <v>6618716449800</v>
          </cell>
          <cell r="T4498">
            <v>125</v>
          </cell>
        </row>
        <row r="4499">
          <cell r="A4499">
            <v>6618716459800</v>
          </cell>
          <cell r="T4499">
            <v>578</v>
          </cell>
        </row>
        <row r="4500">
          <cell r="A4500">
            <v>6618716469800</v>
          </cell>
          <cell r="T4500">
            <v>80</v>
          </cell>
        </row>
        <row r="4501">
          <cell r="A4501">
            <v>6618716479800</v>
          </cell>
          <cell r="T4501">
            <v>929</v>
          </cell>
        </row>
        <row r="4502">
          <cell r="A4502">
            <v>6618716489800</v>
          </cell>
          <cell r="T4502">
            <v>8037</v>
          </cell>
        </row>
        <row r="4503">
          <cell r="A4503">
            <v>6618716519800</v>
          </cell>
          <cell r="T4503">
            <v>11</v>
          </cell>
        </row>
        <row r="4504">
          <cell r="A4504">
            <v>6618716529800</v>
          </cell>
          <cell r="T4504">
            <v>60</v>
          </cell>
        </row>
        <row r="4505">
          <cell r="A4505">
            <v>6618716549800</v>
          </cell>
          <cell r="T4505">
            <v>0</v>
          </cell>
        </row>
        <row r="4506">
          <cell r="A4506">
            <v>6618716569800</v>
          </cell>
          <cell r="T4506">
            <v>3</v>
          </cell>
        </row>
        <row r="4507">
          <cell r="A4507">
            <v>6618716589800</v>
          </cell>
          <cell r="T4507">
            <v>0</v>
          </cell>
        </row>
        <row r="4508">
          <cell r="A4508">
            <v>6618716619800</v>
          </cell>
          <cell r="T4508">
            <v>50</v>
          </cell>
        </row>
        <row r="4509">
          <cell r="A4509">
            <v>6618720329800</v>
          </cell>
          <cell r="T4509">
            <v>443</v>
          </cell>
        </row>
        <row r="4510">
          <cell r="A4510">
            <v>6618720369800</v>
          </cell>
          <cell r="T4510">
            <v>158</v>
          </cell>
        </row>
        <row r="4511">
          <cell r="A4511">
            <v>6618720389800</v>
          </cell>
          <cell r="T4511">
            <v>385</v>
          </cell>
        </row>
        <row r="4512">
          <cell r="A4512">
            <v>6618720419800</v>
          </cell>
          <cell r="T4512">
            <v>46</v>
          </cell>
        </row>
        <row r="4513">
          <cell r="A4513">
            <v>6618720429800</v>
          </cell>
          <cell r="T4513">
            <v>165</v>
          </cell>
        </row>
        <row r="4514">
          <cell r="A4514">
            <v>6618720449800</v>
          </cell>
          <cell r="T4514">
            <v>53</v>
          </cell>
        </row>
        <row r="4515">
          <cell r="A4515">
            <v>6618720459800</v>
          </cell>
          <cell r="T4515">
            <v>62</v>
          </cell>
        </row>
        <row r="4516">
          <cell r="A4516">
            <v>6618720469800</v>
          </cell>
          <cell r="T4516">
            <v>34</v>
          </cell>
        </row>
        <row r="4517">
          <cell r="A4517">
            <v>6618720479800</v>
          </cell>
          <cell r="T4517">
            <v>80</v>
          </cell>
        </row>
        <row r="4518">
          <cell r="A4518">
            <v>6618720489800</v>
          </cell>
          <cell r="T4518">
            <v>374</v>
          </cell>
        </row>
        <row r="4519">
          <cell r="A4519">
            <v>6618720519800</v>
          </cell>
          <cell r="T4519">
            <v>0</v>
          </cell>
        </row>
        <row r="4520">
          <cell r="A4520">
            <v>6618720529800</v>
          </cell>
          <cell r="T4520">
            <v>0</v>
          </cell>
        </row>
        <row r="4521">
          <cell r="A4521">
            <v>6618720549800</v>
          </cell>
          <cell r="T4521">
            <v>0</v>
          </cell>
        </row>
        <row r="4522">
          <cell r="A4522">
            <v>6618720569800</v>
          </cell>
          <cell r="T4522">
            <v>0</v>
          </cell>
        </row>
        <row r="4523">
          <cell r="A4523">
            <v>6618720589800</v>
          </cell>
          <cell r="T4523">
            <v>0</v>
          </cell>
        </row>
        <row r="4524">
          <cell r="A4524">
            <v>6618720619800</v>
          </cell>
          <cell r="T4524">
            <v>0</v>
          </cell>
        </row>
        <row r="4525">
          <cell r="A4525">
            <v>6618724329800</v>
          </cell>
          <cell r="T4525">
            <v>140</v>
          </cell>
        </row>
        <row r="4526">
          <cell r="A4526">
            <v>6618724369800</v>
          </cell>
          <cell r="T4526">
            <v>86</v>
          </cell>
        </row>
        <row r="4527">
          <cell r="A4527">
            <v>6618724389800</v>
          </cell>
          <cell r="T4527">
            <v>247</v>
          </cell>
        </row>
        <row r="4528">
          <cell r="A4528">
            <v>6618724419800</v>
          </cell>
          <cell r="T4528">
            <v>105</v>
          </cell>
        </row>
        <row r="4529">
          <cell r="A4529">
            <v>6618724429800</v>
          </cell>
          <cell r="T4529">
            <v>123</v>
          </cell>
        </row>
        <row r="4530">
          <cell r="A4530">
            <v>6618724449800</v>
          </cell>
          <cell r="T4530">
            <v>65</v>
          </cell>
        </row>
        <row r="4531">
          <cell r="A4531">
            <v>6618724459800</v>
          </cell>
          <cell r="T4531">
            <v>30</v>
          </cell>
        </row>
        <row r="4532">
          <cell r="A4532">
            <v>6618724469800</v>
          </cell>
          <cell r="T4532">
            <v>30</v>
          </cell>
        </row>
        <row r="4533">
          <cell r="A4533">
            <v>6618724479800</v>
          </cell>
          <cell r="T4533">
            <v>108</v>
          </cell>
        </row>
        <row r="4534">
          <cell r="A4534">
            <v>6618724489800</v>
          </cell>
          <cell r="T4534">
            <v>246</v>
          </cell>
        </row>
        <row r="4535">
          <cell r="A4535">
            <v>6618724529800</v>
          </cell>
          <cell r="T4535">
            <v>0</v>
          </cell>
        </row>
        <row r="4536">
          <cell r="A4536">
            <v>6618724569800</v>
          </cell>
          <cell r="T4536">
            <v>10</v>
          </cell>
        </row>
        <row r="4537">
          <cell r="A4537">
            <v>6618724619800</v>
          </cell>
          <cell r="T4537">
            <v>17</v>
          </cell>
        </row>
        <row r="4538">
          <cell r="A4538">
            <v>6618732369800</v>
          </cell>
          <cell r="T4538">
            <v>62</v>
          </cell>
        </row>
        <row r="4539">
          <cell r="A4539">
            <v>6618732389800</v>
          </cell>
          <cell r="T4539">
            <v>307</v>
          </cell>
        </row>
        <row r="4540">
          <cell r="A4540">
            <v>6618732419800</v>
          </cell>
          <cell r="T4540">
            <v>68</v>
          </cell>
        </row>
        <row r="4541">
          <cell r="A4541">
            <v>6618732429800</v>
          </cell>
          <cell r="T4541">
            <v>256</v>
          </cell>
        </row>
        <row r="4542">
          <cell r="A4542">
            <v>6618732449800</v>
          </cell>
          <cell r="T4542">
            <v>30</v>
          </cell>
        </row>
        <row r="4543">
          <cell r="A4543">
            <v>6618732459800</v>
          </cell>
          <cell r="T4543">
            <v>43</v>
          </cell>
        </row>
        <row r="4544">
          <cell r="A4544">
            <v>6618732469800</v>
          </cell>
          <cell r="T4544">
            <v>5</v>
          </cell>
        </row>
        <row r="4545">
          <cell r="A4545">
            <v>6618732479800</v>
          </cell>
          <cell r="T4545">
            <v>223</v>
          </cell>
        </row>
        <row r="4546">
          <cell r="A4546">
            <v>6618732489800</v>
          </cell>
          <cell r="T4546">
            <v>268</v>
          </cell>
        </row>
        <row r="4547">
          <cell r="A4547">
            <v>6618732529800</v>
          </cell>
          <cell r="T4547">
            <v>38</v>
          </cell>
        </row>
        <row r="4548">
          <cell r="A4548">
            <v>6618732549800</v>
          </cell>
          <cell r="T4548">
            <v>0</v>
          </cell>
        </row>
        <row r="4549">
          <cell r="A4549">
            <v>6618732569800</v>
          </cell>
          <cell r="T4549">
            <v>10</v>
          </cell>
        </row>
        <row r="4550">
          <cell r="A4550">
            <v>6618732619800</v>
          </cell>
          <cell r="T4550">
            <v>35</v>
          </cell>
        </row>
        <row r="4551">
          <cell r="A4551">
            <v>6618804049800</v>
          </cell>
          <cell r="T4551">
            <v>0</v>
          </cell>
        </row>
        <row r="4552">
          <cell r="A4552">
            <v>7178006069802</v>
          </cell>
          <cell r="T4552">
            <v>1420</v>
          </cell>
        </row>
        <row r="4553">
          <cell r="A4553">
            <v>7178008089802</v>
          </cell>
          <cell r="T4553">
            <v>21745</v>
          </cell>
        </row>
        <row r="4554">
          <cell r="A4554">
            <v>7178012129802</v>
          </cell>
          <cell r="T4554">
            <v>5252</v>
          </cell>
        </row>
        <row r="4555">
          <cell r="A4555">
            <v>7178016169802</v>
          </cell>
          <cell r="T4555">
            <v>1110</v>
          </cell>
        </row>
        <row r="4556">
          <cell r="A4556">
            <v>7179506069802</v>
          </cell>
          <cell r="T4556">
            <v>2780</v>
          </cell>
        </row>
        <row r="4557">
          <cell r="A4557">
            <v>7179508089802</v>
          </cell>
          <cell r="T4557">
            <v>550</v>
          </cell>
        </row>
        <row r="4558">
          <cell r="A4558">
            <v>7179510109802</v>
          </cell>
          <cell r="T4558">
            <v>1</v>
          </cell>
        </row>
        <row r="4559">
          <cell r="A4559">
            <v>7179706089802</v>
          </cell>
          <cell r="T4559">
            <v>140</v>
          </cell>
        </row>
        <row r="4560">
          <cell r="A4560">
            <v>7191206069802</v>
          </cell>
          <cell r="T4560">
            <v>24</v>
          </cell>
        </row>
        <row r="4561">
          <cell r="A4561">
            <v>7191206089802</v>
          </cell>
          <cell r="T4561">
            <v>2544</v>
          </cell>
        </row>
        <row r="4562">
          <cell r="A4562">
            <v>7191208089802</v>
          </cell>
          <cell r="T4562">
            <v>2322</v>
          </cell>
        </row>
        <row r="4563">
          <cell r="A4563">
            <v>7191208129802</v>
          </cell>
          <cell r="T4563">
            <v>6561</v>
          </cell>
        </row>
        <row r="4564">
          <cell r="A4564">
            <v>7191210089802</v>
          </cell>
          <cell r="T4564">
            <v>0</v>
          </cell>
        </row>
        <row r="4565">
          <cell r="A4565">
            <v>7191215089802</v>
          </cell>
          <cell r="T4565">
            <v>188</v>
          </cell>
        </row>
        <row r="4566">
          <cell r="A4566">
            <v>7191215129802</v>
          </cell>
          <cell r="T4566">
            <v>300</v>
          </cell>
        </row>
        <row r="4567">
          <cell r="A4567">
            <v>7480212129802</v>
          </cell>
          <cell r="T4567">
            <v>0</v>
          </cell>
        </row>
        <row r="4568">
          <cell r="A4568">
            <v>7481808089802</v>
          </cell>
          <cell r="T4568">
            <v>0</v>
          </cell>
        </row>
        <row r="4569">
          <cell r="A4569">
            <v>7481820209802</v>
          </cell>
          <cell r="T4569">
            <v>0</v>
          </cell>
        </row>
        <row r="4570">
          <cell r="A4570">
            <v>7481832329802</v>
          </cell>
          <cell r="T4570">
            <v>0</v>
          </cell>
        </row>
        <row r="4571">
          <cell r="A4571">
            <v>7791508089802</v>
          </cell>
          <cell r="T4571">
            <v>0</v>
          </cell>
        </row>
        <row r="4572">
          <cell r="A4572">
            <v>7791512129802</v>
          </cell>
          <cell r="T4572">
            <v>0</v>
          </cell>
        </row>
        <row r="4573">
          <cell r="A4573">
            <v>7793808124202</v>
          </cell>
          <cell r="T4573">
            <v>0</v>
          </cell>
        </row>
        <row r="4574">
          <cell r="A4574">
            <v>7793808124702</v>
          </cell>
          <cell r="T4574">
            <v>21</v>
          </cell>
        </row>
        <row r="4575">
          <cell r="A4575">
            <v>7793808125202</v>
          </cell>
          <cell r="T4575">
            <v>116</v>
          </cell>
        </row>
        <row r="4576">
          <cell r="A4576">
            <v>7793808125602</v>
          </cell>
          <cell r="T4576">
            <v>33</v>
          </cell>
        </row>
        <row r="4577">
          <cell r="A4577">
            <v>7793808126102</v>
          </cell>
          <cell r="T4577">
            <v>378</v>
          </cell>
        </row>
        <row r="4578">
          <cell r="A4578">
            <v>7793808126202</v>
          </cell>
          <cell r="T4578">
            <v>0</v>
          </cell>
        </row>
        <row r="4579">
          <cell r="A4579">
            <v>7793908124202</v>
          </cell>
          <cell r="T4579">
            <v>0</v>
          </cell>
        </row>
        <row r="4580">
          <cell r="A4580">
            <v>7793908124702</v>
          </cell>
          <cell r="T4580">
            <v>0</v>
          </cell>
        </row>
        <row r="4581">
          <cell r="A4581">
            <v>7793908125202</v>
          </cell>
          <cell r="T4581">
            <v>75</v>
          </cell>
        </row>
        <row r="4582">
          <cell r="A4582">
            <v>7793908125602</v>
          </cell>
          <cell r="T4582">
            <v>0</v>
          </cell>
        </row>
        <row r="4583">
          <cell r="A4583">
            <v>7793908126102</v>
          </cell>
          <cell r="T4583">
            <v>133</v>
          </cell>
        </row>
        <row r="4584">
          <cell r="A4584">
            <v>7793908126202</v>
          </cell>
          <cell r="T4584">
            <v>0</v>
          </cell>
        </row>
        <row r="4585">
          <cell r="A4585">
            <v>7799308069802</v>
          </cell>
          <cell r="T4585">
            <v>22</v>
          </cell>
        </row>
        <row r="4586">
          <cell r="A4586">
            <v>7815498989800</v>
          </cell>
          <cell r="T4586">
            <v>0</v>
          </cell>
        </row>
        <row r="4587">
          <cell r="A4587">
            <v>7987612129802</v>
          </cell>
          <cell r="T4587">
            <v>0</v>
          </cell>
        </row>
        <row r="4588">
          <cell r="A4588">
            <v>8071508129802</v>
          </cell>
          <cell r="T4588">
            <v>1</v>
          </cell>
        </row>
        <row r="4589">
          <cell r="A4589">
            <v>8071512129802</v>
          </cell>
          <cell r="T4589">
            <v>132</v>
          </cell>
        </row>
        <row r="4590">
          <cell r="A4590">
            <v>8072612129802</v>
          </cell>
          <cell r="T4590">
            <v>0</v>
          </cell>
        </row>
        <row r="4591">
          <cell r="A4591">
            <v>8085508129802</v>
          </cell>
          <cell r="T4591">
            <v>2329</v>
          </cell>
        </row>
        <row r="4592">
          <cell r="A4592">
            <v>8085512129802</v>
          </cell>
          <cell r="T4592">
            <v>1797</v>
          </cell>
        </row>
        <row r="4593">
          <cell r="A4593">
            <v>8085708129802</v>
          </cell>
          <cell r="T4593">
            <v>3910</v>
          </cell>
        </row>
        <row r="4594">
          <cell r="A4594">
            <v>8085712129802</v>
          </cell>
          <cell r="T4594">
            <v>2338</v>
          </cell>
        </row>
        <row r="4595">
          <cell r="A4595">
            <v>8085808124202</v>
          </cell>
          <cell r="T4595">
            <v>6</v>
          </cell>
        </row>
        <row r="4596">
          <cell r="A4596">
            <v>8085808124702</v>
          </cell>
          <cell r="T4596">
            <v>0</v>
          </cell>
        </row>
        <row r="4597">
          <cell r="A4597">
            <v>8085808125202</v>
          </cell>
          <cell r="T4597">
            <v>1447</v>
          </cell>
        </row>
        <row r="4598">
          <cell r="A4598">
            <v>8085808125602</v>
          </cell>
          <cell r="T4598">
            <v>1971</v>
          </cell>
        </row>
        <row r="4599">
          <cell r="A4599">
            <v>8085808126102</v>
          </cell>
          <cell r="T4599">
            <v>1169</v>
          </cell>
        </row>
        <row r="4600">
          <cell r="A4600">
            <v>8085808126202</v>
          </cell>
          <cell r="T4600">
            <v>8</v>
          </cell>
        </row>
        <row r="4601">
          <cell r="A4601">
            <v>8086308124202</v>
          </cell>
          <cell r="T4601">
            <v>53</v>
          </cell>
        </row>
        <row r="4602">
          <cell r="A4602">
            <v>8086308124702</v>
          </cell>
          <cell r="T4602">
            <v>131</v>
          </cell>
        </row>
        <row r="4603">
          <cell r="A4603">
            <v>8086308125202</v>
          </cell>
          <cell r="T4603">
            <v>1128</v>
          </cell>
        </row>
        <row r="4604">
          <cell r="A4604">
            <v>8086308125602</v>
          </cell>
          <cell r="T4604">
            <v>783</v>
          </cell>
        </row>
        <row r="4605">
          <cell r="A4605">
            <v>8086308126102</v>
          </cell>
          <cell r="T4605">
            <v>984</v>
          </cell>
        </row>
        <row r="4606">
          <cell r="A4606">
            <v>8086308126202</v>
          </cell>
          <cell r="T4606">
            <v>19</v>
          </cell>
        </row>
        <row r="4607">
          <cell r="A4607">
            <v>8086408124200</v>
          </cell>
          <cell r="T4607">
            <v>38</v>
          </cell>
        </row>
        <row r="4608">
          <cell r="A4608">
            <v>8086408124202</v>
          </cell>
          <cell r="T4608">
            <v>32</v>
          </cell>
        </row>
        <row r="4609">
          <cell r="A4609">
            <v>8086408124702</v>
          </cell>
          <cell r="T4609">
            <v>0</v>
          </cell>
        </row>
        <row r="4610">
          <cell r="A4610">
            <v>8086408125202</v>
          </cell>
          <cell r="T4610">
            <v>1103</v>
          </cell>
        </row>
        <row r="4611">
          <cell r="A4611">
            <v>8086408125602</v>
          </cell>
          <cell r="T4611">
            <v>609</v>
          </cell>
        </row>
        <row r="4612">
          <cell r="A4612">
            <v>8086408126102</v>
          </cell>
          <cell r="T4612">
            <v>1178</v>
          </cell>
        </row>
        <row r="4613">
          <cell r="A4613">
            <v>8086408126202</v>
          </cell>
          <cell r="T4613">
            <v>0</v>
          </cell>
        </row>
        <row r="4614">
          <cell r="A4614">
            <v>8086508124200</v>
          </cell>
          <cell r="T4614">
            <v>0</v>
          </cell>
        </row>
        <row r="4615">
          <cell r="A4615">
            <v>8086508124700</v>
          </cell>
          <cell r="T4615">
            <v>0</v>
          </cell>
        </row>
        <row r="4616">
          <cell r="A4616">
            <v>8086508124702</v>
          </cell>
          <cell r="T4616">
            <v>0</v>
          </cell>
        </row>
        <row r="4617">
          <cell r="A4617">
            <v>8086508125202</v>
          </cell>
          <cell r="T4617">
            <v>421</v>
          </cell>
        </row>
        <row r="4618">
          <cell r="A4618">
            <v>8086508125602</v>
          </cell>
          <cell r="T4618">
            <v>60</v>
          </cell>
        </row>
        <row r="4619">
          <cell r="A4619">
            <v>8086508126102</v>
          </cell>
          <cell r="T4619">
            <v>367</v>
          </cell>
        </row>
        <row r="4620">
          <cell r="A4620">
            <v>8086508126202</v>
          </cell>
          <cell r="T4620">
            <v>0</v>
          </cell>
        </row>
        <row r="4621">
          <cell r="A4621">
            <v>8087308129802</v>
          </cell>
          <cell r="T4621">
            <v>189</v>
          </cell>
        </row>
        <row r="4622">
          <cell r="A4622">
            <v>8087536369802</v>
          </cell>
          <cell r="T4622">
            <v>0</v>
          </cell>
        </row>
        <row r="4623">
          <cell r="A4623">
            <v>8087538389802</v>
          </cell>
          <cell r="T4623">
            <v>2</v>
          </cell>
        </row>
        <row r="4624">
          <cell r="A4624">
            <v>8087542429802</v>
          </cell>
          <cell r="T4624">
            <v>15</v>
          </cell>
        </row>
        <row r="4625">
          <cell r="A4625">
            <v>8087708129802</v>
          </cell>
          <cell r="T4625">
            <v>24</v>
          </cell>
        </row>
        <row r="4626">
          <cell r="A4626">
            <v>8087712129802</v>
          </cell>
          <cell r="T4626">
            <v>156</v>
          </cell>
        </row>
        <row r="4627">
          <cell r="A4627">
            <v>8087908129802</v>
          </cell>
          <cell r="T4627">
            <v>36</v>
          </cell>
        </row>
        <row r="4628">
          <cell r="A4628">
            <v>8087912129802</v>
          </cell>
          <cell r="T4628">
            <v>60</v>
          </cell>
        </row>
        <row r="4629">
          <cell r="A4629">
            <v>8088108129802</v>
          </cell>
          <cell r="T4629">
            <v>8284</v>
          </cell>
        </row>
        <row r="4630">
          <cell r="A4630">
            <v>8088112129802</v>
          </cell>
          <cell r="T4630">
            <v>8502</v>
          </cell>
        </row>
        <row r="4631">
          <cell r="A4631">
            <v>8088308129802</v>
          </cell>
          <cell r="T4631">
            <v>6231</v>
          </cell>
        </row>
        <row r="4632">
          <cell r="A4632">
            <v>8088312129802</v>
          </cell>
          <cell r="T4632">
            <v>4603</v>
          </cell>
        </row>
        <row r="4633">
          <cell r="A4633">
            <v>8088908089802</v>
          </cell>
          <cell r="T4633">
            <v>0</v>
          </cell>
        </row>
        <row r="4634">
          <cell r="A4634">
            <v>8088912129802</v>
          </cell>
          <cell r="T4634">
            <v>1</v>
          </cell>
        </row>
        <row r="4635">
          <cell r="A4635">
            <v>8089208129802</v>
          </cell>
          <cell r="T4635">
            <v>55</v>
          </cell>
        </row>
        <row r="4636">
          <cell r="A4636">
            <v>8089312129802</v>
          </cell>
          <cell r="T4636">
            <v>0</v>
          </cell>
        </row>
        <row r="4637">
          <cell r="A4637">
            <v>8089408129802</v>
          </cell>
          <cell r="T4637">
            <v>5019</v>
          </cell>
        </row>
        <row r="4638">
          <cell r="A4638">
            <v>8089412129802</v>
          </cell>
          <cell r="T4638">
            <v>3287</v>
          </cell>
        </row>
        <row r="4639">
          <cell r="A4639">
            <v>8097612129800</v>
          </cell>
          <cell r="T4639">
            <v>0</v>
          </cell>
        </row>
        <row r="4640">
          <cell r="A4640">
            <v>8097632329802</v>
          </cell>
          <cell r="T4640">
            <v>0</v>
          </cell>
        </row>
        <row r="4641">
          <cell r="A4641">
            <v>8098008129802</v>
          </cell>
          <cell r="T4641">
            <v>1941</v>
          </cell>
        </row>
        <row r="4642">
          <cell r="A4642">
            <v>8098012129802</v>
          </cell>
          <cell r="T4642">
            <v>454</v>
          </cell>
        </row>
        <row r="4643">
          <cell r="A4643">
            <v>8098108129802</v>
          </cell>
          <cell r="T4643">
            <v>0</v>
          </cell>
        </row>
        <row r="4644">
          <cell r="A4644">
            <v>8098112129802</v>
          </cell>
          <cell r="T4644">
            <v>0</v>
          </cell>
        </row>
        <row r="4645">
          <cell r="A4645">
            <v>8098308129802</v>
          </cell>
          <cell r="T4645">
            <v>0</v>
          </cell>
        </row>
        <row r="4646">
          <cell r="A4646">
            <v>8098312129802</v>
          </cell>
          <cell r="T4646">
            <v>0</v>
          </cell>
        </row>
        <row r="4647">
          <cell r="A4647">
            <v>8098508129802</v>
          </cell>
          <cell r="T4647">
            <v>1035</v>
          </cell>
        </row>
        <row r="4648">
          <cell r="A4648">
            <v>8099998989800</v>
          </cell>
          <cell r="T4648">
            <v>0</v>
          </cell>
        </row>
        <row r="4649">
          <cell r="A4649">
            <v>8099998989802</v>
          </cell>
          <cell r="T4649">
            <v>396</v>
          </cell>
        </row>
        <row r="4650">
          <cell r="A4650">
            <v>8178308089802</v>
          </cell>
          <cell r="T4650">
            <v>0</v>
          </cell>
        </row>
        <row r="4651">
          <cell r="A4651">
            <v>8178312129802</v>
          </cell>
          <cell r="T4651">
            <v>0</v>
          </cell>
        </row>
        <row r="4652">
          <cell r="A4652">
            <v>8178316169802</v>
          </cell>
          <cell r="T4652">
            <v>9</v>
          </cell>
        </row>
        <row r="4653">
          <cell r="A4653">
            <v>8178320209802</v>
          </cell>
          <cell r="T4653">
            <v>2</v>
          </cell>
        </row>
        <row r="4654">
          <cell r="A4654">
            <v>8178324249802</v>
          </cell>
          <cell r="T4654">
            <v>0</v>
          </cell>
        </row>
        <row r="4655">
          <cell r="A4655">
            <v>8178332329802</v>
          </cell>
          <cell r="T4655">
            <v>0</v>
          </cell>
        </row>
        <row r="4656">
          <cell r="A4656">
            <v>8178508089802</v>
          </cell>
          <cell r="T4656">
            <v>0</v>
          </cell>
        </row>
        <row r="4657">
          <cell r="A4657">
            <v>8178512129802</v>
          </cell>
          <cell r="T4657">
            <v>0</v>
          </cell>
        </row>
        <row r="4658">
          <cell r="A4658">
            <v>8178516169802</v>
          </cell>
          <cell r="T4658">
            <v>0</v>
          </cell>
        </row>
        <row r="4659">
          <cell r="A4659">
            <v>8178520209802</v>
          </cell>
          <cell r="T4659">
            <v>4</v>
          </cell>
        </row>
        <row r="4660">
          <cell r="A4660">
            <v>8178524249802</v>
          </cell>
          <cell r="T4660">
            <v>0</v>
          </cell>
        </row>
        <row r="4661">
          <cell r="A4661">
            <v>8178532329802</v>
          </cell>
          <cell r="T4661">
            <v>0</v>
          </cell>
        </row>
        <row r="4662">
          <cell r="A4662">
            <v>8179008129802</v>
          </cell>
          <cell r="T4662">
            <v>5564</v>
          </cell>
        </row>
        <row r="4663">
          <cell r="A4663">
            <v>8179012129802</v>
          </cell>
          <cell r="T4663">
            <v>3519</v>
          </cell>
        </row>
        <row r="4664">
          <cell r="A4664">
            <v>8181908089802</v>
          </cell>
          <cell r="T4664">
            <v>1</v>
          </cell>
        </row>
        <row r="4665">
          <cell r="A4665">
            <v>8181912129802</v>
          </cell>
          <cell r="T4665">
            <v>0</v>
          </cell>
        </row>
        <row r="4666">
          <cell r="A4666">
            <v>8181916169802</v>
          </cell>
          <cell r="T4666">
            <v>12</v>
          </cell>
        </row>
        <row r="4667">
          <cell r="A4667">
            <v>8181920209802</v>
          </cell>
          <cell r="T4667">
            <v>24</v>
          </cell>
        </row>
        <row r="4668">
          <cell r="A4668">
            <v>8181924249802</v>
          </cell>
          <cell r="T4668">
            <v>16</v>
          </cell>
        </row>
        <row r="4669">
          <cell r="A4669">
            <v>8181932329802</v>
          </cell>
          <cell r="T4669">
            <v>16</v>
          </cell>
        </row>
        <row r="4670">
          <cell r="A4670">
            <v>8181938389802</v>
          </cell>
          <cell r="T4670">
            <v>0</v>
          </cell>
        </row>
        <row r="4671">
          <cell r="A4671">
            <v>8182008089802</v>
          </cell>
          <cell r="T4671">
            <v>0</v>
          </cell>
        </row>
        <row r="4672">
          <cell r="A4672">
            <v>8182012129802</v>
          </cell>
          <cell r="T4672">
            <v>106</v>
          </cell>
        </row>
        <row r="4673">
          <cell r="A4673">
            <v>8182016169802</v>
          </cell>
          <cell r="T4673">
            <v>108</v>
          </cell>
        </row>
        <row r="4674">
          <cell r="A4674">
            <v>8182020209802</v>
          </cell>
          <cell r="T4674">
            <v>4</v>
          </cell>
        </row>
        <row r="4675">
          <cell r="A4675">
            <v>8182024249802</v>
          </cell>
          <cell r="T4675">
            <v>115</v>
          </cell>
        </row>
        <row r="4676">
          <cell r="A4676">
            <v>8182032329802</v>
          </cell>
          <cell r="T4676">
            <v>48</v>
          </cell>
        </row>
        <row r="4677">
          <cell r="A4677">
            <v>8182208089802</v>
          </cell>
          <cell r="T4677">
            <v>10</v>
          </cell>
        </row>
        <row r="4678">
          <cell r="A4678">
            <v>8182212129802</v>
          </cell>
          <cell r="T4678">
            <v>15</v>
          </cell>
        </row>
        <row r="4679">
          <cell r="A4679">
            <v>8182408089802</v>
          </cell>
          <cell r="T4679">
            <v>20</v>
          </cell>
        </row>
        <row r="4680">
          <cell r="A4680">
            <v>8182412129802</v>
          </cell>
          <cell r="T4680">
            <v>20</v>
          </cell>
        </row>
        <row r="4681">
          <cell r="A4681">
            <v>8182608129802</v>
          </cell>
          <cell r="T4681">
            <v>3943</v>
          </cell>
        </row>
        <row r="4682">
          <cell r="A4682">
            <v>8182612129802</v>
          </cell>
          <cell r="T4682">
            <v>2118</v>
          </cell>
        </row>
        <row r="4683">
          <cell r="A4683">
            <v>8182808129802</v>
          </cell>
          <cell r="T4683">
            <v>48</v>
          </cell>
        </row>
        <row r="4684">
          <cell r="A4684">
            <v>8182812129802</v>
          </cell>
          <cell r="T4684">
            <v>440</v>
          </cell>
        </row>
        <row r="4685">
          <cell r="A4685">
            <v>8183208089802</v>
          </cell>
          <cell r="T4685">
            <v>3535</v>
          </cell>
        </row>
        <row r="4686">
          <cell r="A4686">
            <v>8183212129802</v>
          </cell>
          <cell r="T4686">
            <v>5038</v>
          </cell>
        </row>
        <row r="4687">
          <cell r="A4687">
            <v>8183216169802</v>
          </cell>
          <cell r="T4687">
            <v>3643</v>
          </cell>
        </row>
        <row r="4688">
          <cell r="A4688">
            <v>8183220209802</v>
          </cell>
          <cell r="T4688">
            <v>1168</v>
          </cell>
        </row>
        <row r="4689">
          <cell r="A4689">
            <v>8183224249802</v>
          </cell>
          <cell r="T4689">
            <v>1984</v>
          </cell>
        </row>
        <row r="4690">
          <cell r="A4690">
            <v>8183232329802</v>
          </cell>
          <cell r="T4690">
            <v>1112</v>
          </cell>
        </row>
        <row r="4691">
          <cell r="A4691">
            <v>8183236369802</v>
          </cell>
          <cell r="T4691">
            <v>4</v>
          </cell>
        </row>
        <row r="4692">
          <cell r="A4692">
            <v>8183238389802</v>
          </cell>
          <cell r="T4692">
            <v>14</v>
          </cell>
        </row>
        <row r="4693">
          <cell r="A4693">
            <v>8183242429802</v>
          </cell>
          <cell r="T4693">
            <v>0</v>
          </cell>
        </row>
        <row r="4694">
          <cell r="A4694">
            <v>8183408089802</v>
          </cell>
          <cell r="T4694">
            <v>3183</v>
          </cell>
        </row>
        <row r="4695">
          <cell r="A4695">
            <v>8183412129802</v>
          </cell>
          <cell r="T4695">
            <v>2405</v>
          </cell>
        </row>
        <row r="4696">
          <cell r="A4696">
            <v>8183416169802</v>
          </cell>
          <cell r="T4696">
            <v>1335</v>
          </cell>
        </row>
        <row r="4697">
          <cell r="A4697">
            <v>8183420209802</v>
          </cell>
          <cell r="T4697">
            <v>513</v>
          </cell>
        </row>
        <row r="4698">
          <cell r="A4698">
            <v>8183424249802</v>
          </cell>
          <cell r="T4698">
            <v>1085</v>
          </cell>
        </row>
        <row r="4699">
          <cell r="A4699">
            <v>8183432329802</v>
          </cell>
          <cell r="T4699">
            <v>812</v>
          </cell>
        </row>
        <row r="4700">
          <cell r="A4700">
            <v>8183436369802</v>
          </cell>
          <cell r="T4700">
            <v>0</v>
          </cell>
        </row>
        <row r="4701">
          <cell r="A4701">
            <v>8183438389802</v>
          </cell>
          <cell r="T4701">
            <v>3</v>
          </cell>
        </row>
        <row r="4702">
          <cell r="A4702">
            <v>8183442429802</v>
          </cell>
          <cell r="T4702">
            <v>3</v>
          </cell>
        </row>
        <row r="4703">
          <cell r="A4703">
            <v>8183608089802</v>
          </cell>
          <cell r="T4703">
            <v>2505</v>
          </cell>
        </row>
        <row r="4704">
          <cell r="A4704">
            <v>8183612129802</v>
          </cell>
          <cell r="T4704">
            <v>1340</v>
          </cell>
        </row>
        <row r="4705">
          <cell r="A4705">
            <v>8183808089802</v>
          </cell>
          <cell r="T4705">
            <v>348</v>
          </cell>
        </row>
        <row r="4706">
          <cell r="A4706">
            <v>8183812129802</v>
          </cell>
          <cell r="T4706">
            <v>198</v>
          </cell>
        </row>
        <row r="4707">
          <cell r="A4707">
            <v>8183904989800</v>
          </cell>
          <cell r="T4707">
            <v>0</v>
          </cell>
        </row>
        <row r="4708">
          <cell r="A4708">
            <v>8184008089802</v>
          </cell>
          <cell r="T4708">
            <v>60</v>
          </cell>
        </row>
        <row r="4709">
          <cell r="A4709">
            <v>8184012129802</v>
          </cell>
          <cell r="T4709">
            <v>37</v>
          </cell>
        </row>
        <row r="4710">
          <cell r="A4710">
            <v>8184104989800</v>
          </cell>
          <cell r="T4710">
            <v>0</v>
          </cell>
        </row>
        <row r="4711">
          <cell r="A4711">
            <v>8184208089802</v>
          </cell>
          <cell r="T4711">
            <v>354</v>
          </cell>
        </row>
        <row r="4712">
          <cell r="A4712">
            <v>8184212129802</v>
          </cell>
          <cell r="T4712">
            <v>348</v>
          </cell>
        </row>
        <row r="4713">
          <cell r="A4713">
            <v>8184408129802</v>
          </cell>
          <cell r="T4713">
            <v>630</v>
          </cell>
        </row>
        <row r="4714">
          <cell r="A4714">
            <v>8184412129802</v>
          </cell>
          <cell r="T4714">
            <v>142</v>
          </cell>
        </row>
        <row r="4715">
          <cell r="A4715">
            <v>8184608089802</v>
          </cell>
          <cell r="T4715">
            <v>6827</v>
          </cell>
        </row>
        <row r="4716">
          <cell r="A4716">
            <v>8184612129802</v>
          </cell>
          <cell r="T4716">
            <v>3264</v>
          </cell>
        </row>
        <row r="4717">
          <cell r="A4717">
            <v>8184616169802</v>
          </cell>
          <cell r="T4717">
            <v>0</v>
          </cell>
        </row>
        <row r="4718">
          <cell r="A4718">
            <v>8184620209802</v>
          </cell>
          <cell r="T4718">
            <v>0</v>
          </cell>
        </row>
        <row r="4719">
          <cell r="A4719">
            <v>8184624249802</v>
          </cell>
          <cell r="T4719">
            <v>0</v>
          </cell>
        </row>
        <row r="4720">
          <cell r="A4720">
            <v>8184632329802</v>
          </cell>
          <cell r="T4720">
            <v>0</v>
          </cell>
        </row>
        <row r="4721">
          <cell r="A4721">
            <v>8184704989800</v>
          </cell>
          <cell r="T4721">
            <v>0</v>
          </cell>
        </row>
        <row r="4722">
          <cell r="A4722">
            <v>8184908089802</v>
          </cell>
          <cell r="T4722">
            <v>222</v>
          </cell>
        </row>
        <row r="4723">
          <cell r="A4723">
            <v>8184912129802</v>
          </cell>
          <cell r="T4723">
            <v>0</v>
          </cell>
        </row>
        <row r="4724">
          <cell r="A4724">
            <v>8184916169802</v>
          </cell>
          <cell r="T4724">
            <v>90</v>
          </cell>
        </row>
        <row r="4725">
          <cell r="A4725">
            <v>8184920209802</v>
          </cell>
          <cell r="T4725">
            <v>47</v>
          </cell>
        </row>
        <row r="4726">
          <cell r="A4726">
            <v>8184924249802</v>
          </cell>
          <cell r="T4726">
            <v>82</v>
          </cell>
        </row>
        <row r="4727">
          <cell r="A4727">
            <v>8184932329802</v>
          </cell>
          <cell r="T4727">
            <v>58</v>
          </cell>
        </row>
        <row r="4728">
          <cell r="A4728">
            <v>8185008089802</v>
          </cell>
          <cell r="T4728">
            <v>80</v>
          </cell>
        </row>
        <row r="4729">
          <cell r="A4729">
            <v>8185012129802</v>
          </cell>
          <cell r="T4729">
            <v>17</v>
          </cell>
        </row>
        <row r="4730">
          <cell r="A4730">
            <v>8185016169802</v>
          </cell>
          <cell r="T4730">
            <v>65</v>
          </cell>
        </row>
        <row r="4731">
          <cell r="A4731">
            <v>8185020209802</v>
          </cell>
          <cell r="T4731">
            <v>172</v>
          </cell>
        </row>
        <row r="4732">
          <cell r="A4732">
            <v>8185024249802</v>
          </cell>
          <cell r="T4732">
            <v>0</v>
          </cell>
        </row>
        <row r="4733">
          <cell r="A4733">
            <v>8185032329802</v>
          </cell>
          <cell r="T4733">
            <v>92</v>
          </cell>
        </row>
        <row r="4734">
          <cell r="A4734">
            <v>8189408129802</v>
          </cell>
          <cell r="T4734">
            <v>156</v>
          </cell>
        </row>
        <row r="4735">
          <cell r="A4735">
            <v>8189412129802</v>
          </cell>
          <cell r="T4735">
            <v>0</v>
          </cell>
        </row>
        <row r="4736">
          <cell r="A4736">
            <v>8189908089802</v>
          </cell>
          <cell r="T4736">
            <v>463</v>
          </cell>
        </row>
        <row r="4737">
          <cell r="A4737">
            <v>8189912129802</v>
          </cell>
          <cell r="T4737">
            <v>820</v>
          </cell>
        </row>
        <row r="4738">
          <cell r="A4738">
            <v>8189916169802</v>
          </cell>
          <cell r="T4738">
            <v>554</v>
          </cell>
        </row>
        <row r="4739">
          <cell r="A4739">
            <v>8189920209802</v>
          </cell>
          <cell r="T4739">
            <v>636</v>
          </cell>
        </row>
        <row r="4740">
          <cell r="A4740">
            <v>8189924249802</v>
          </cell>
          <cell r="T4740">
            <v>285</v>
          </cell>
        </row>
        <row r="4741">
          <cell r="A4741">
            <v>8189932329802</v>
          </cell>
          <cell r="T4741">
            <v>176</v>
          </cell>
        </row>
        <row r="4742">
          <cell r="A4742">
            <v>8189936369802</v>
          </cell>
          <cell r="T4742">
            <v>0</v>
          </cell>
        </row>
        <row r="4743">
          <cell r="A4743">
            <v>8189938389802</v>
          </cell>
          <cell r="T4743">
            <v>4</v>
          </cell>
        </row>
        <row r="4744">
          <cell r="A4744">
            <v>8189942429802</v>
          </cell>
          <cell r="T4744">
            <v>0</v>
          </cell>
        </row>
        <row r="4745">
          <cell r="A4745">
            <v>8238708080802</v>
          </cell>
          <cell r="T4745">
            <v>2</v>
          </cell>
        </row>
        <row r="4746">
          <cell r="A4746">
            <v>8288412129802</v>
          </cell>
          <cell r="T4746">
            <v>301</v>
          </cell>
        </row>
        <row r="4747">
          <cell r="A4747">
            <v>8452308069802</v>
          </cell>
          <cell r="T4747">
            <v>0</v>
          </cell>
        </row>
        <row r="4748">
          <cell r="A4748">
            <v>8474816989802</v>
          </cell>
          <cell r="T4748">
            <v>0</v>
          </cell>
        </row>
        <row r="4749">
          <cell r="A4749">
            <v>8474820989802</v>
          </cell>
          <cell r="T4749">
            <v>0</v>
          </cell>
        </row>
        <row r="4750">
          <cell r="A4750">
            <v>8478008089800</v>
          </cell>
          <cell r="T4750">
            <v>7200</v>
          </cell>
        </row>
        <row r="4751">
          <cell r="A4751">
            <v>8478012129800</v>
          </cell>
          <cell r="T4751">
            <v>310</v>
          </cell>
        </row>
        <row r="4752">
          <cell r="A4752">
            <v>8486608125202</v>
          </cell>
          <cell r="T4752">
            <v>0</v>
          </cell>
        </row>
        <row r="4753">
          <cell r="A4753">
            <v>8486608125602</v>
          </cell>
          <cell r="T4753">
            <v>12</v>
          </cell>
        </row>
        <row r="4754">
          <cell r="A4754">
            <v>8486608126102</v>
          </cell>
          <cell r="T4754">
            <v>419</v>
          </cell>
        </row>
        <row r="4755">
          <cell r="A4755">
            <v>8490108989800</v>
          </cell>
          <cell r="T4755">
            <v>0</v>
          </cell>
        </row>
        <row r="4756">
          <cell r="A4756">
            <v>8490508989802</v>
          </cell>
          <cell r="T4756">
            <v>17</v>
          </cell>
        </row>
        <row r="4757">
          <cell r="A4757">
            <v>8490612989802</v>
          </cell>
          <cell r="T4757">
            <v>169</v>
          </cell>
        </row>
        <row r="4758">
          <cell r="A4758">
            <v>8490616169802</v>
          </cell>
          <cell r="T4758">
            <v>87</v>
          </cell>
        </row>
        <row r="4759">
          <cell r="A4759">
            <v>8770106145402</v>
          </cell>
          <cell r="T4759">
            <v>0</v>
          </cell>
        </row>
        <row r="4760">
          <cell r="A4760">
            <v>8770106146102</v>
          </cell>
          <cell r="T4760">
            <v>0</v>
          </cell>
        </row>
        <row r="4761">
          <cell r="A4761">
            <v>8770106146402</v>
          </cell>
          <cell r="T4761">
            <v>0</v>
          </cell>
        </row>
        <row r="4762">
          <cell r="A4762">
            <v>8770106146602</v>
          </cell>
          <cell r="T4762">
            <v>0</v>
          </cell>
        </row>
        <row r="4763">
          <cell r="A4763">
            <v>8770208145402</v>
          </cell>
          <cell r="T4763">
            <v>0</v>
          </cell>
        </row>
        <row r="4764">
          <cell r="A4764">
            <v>8770208146402</v>
          </cell>
          <cell r="T4764">
            <v>0</v>
          </cell>
        </row>
        <row r="4765">
          <cell r="A4765">
            <v>8770208146602</v>
          </cell>
          <cell r="T4765">
            <v>0</v>
          </cell>
        </row>
        <row r="4766">
          <cell r="A4766">
            <v>8770304047002</v>
          </cell>
          <cell r="T4766">
            <v>0</v>
          </cell>
        </row>
        <row r="4767">
          <cell r="A4767">
            <v>8810106069800</v>
          </cell>
          <cell r="T4767">
            <v>3</v>
          </cell>
        </row>
        <row r="4768">
          <cell r="A4768">
            <v>8810106089800</v>
          </cell>
          <cell r="T4768">
            <v>0</v>
          </cell>
        </row>
        <row r="4769">
          <cell r="A4769">
            <v>8810108069800</v>
          </cell>
          <cell r="T4769">
            <v>0</v>
          </cell>
        </row>
        <row r="4770">
          <cell r="A4770">
            <v>8810108089800</v>
          </cell>
          <cell r="T4770">
            <v>0</v>
          </cell>
        </row>
        <row r="4771">
          <cell r="A4771">
            <v>8810108129800</v>
          </cell>
          <cell r="T4771">
            <v>50</v>
          </cell>
        </row>
        <row r="4772">
          <cell r="A4772">
            <v>8810115089800</v>
          </cell>
          <cell r="T4772">
            <v>100</v>
          </cell>
        </row>
        <row r="4773">
          <cell r="A4773">
            <v>8810115129800</v>
          </cell>
          <cell r="T4773">
            <v>0</v>
          </cell>
        </row>
        <row r="4774">
          <cell r="A4774">
            <v>8810506069800</v>
          </cell>
          <cell r="T4774">
            <v>0</v>
          </cell>
        </row>
        <row r="4775">
          <cell r="A4775">
            <v>8810506089800</v>
          </cell>
          <cell r="T4775">
            <v>0</v>
          </cell>
        </row>
        <row r="4776">
          <cell r="A4776">
            <v>8810508069800</v>
          </cell>
          <cell r="T4776">
            <v>50</v>
          </cell>
        </row>
        <row r="4777">
          <cell r="A4777">
            <v>8810508089800</v>
          </cell>
          <cell r="T4777">
            <v>520</v>
          </cell>
        </row>
        <row r="4778">
          <cell r="A4778">
            <v>8810515089800</v>
          </cell>
          <cell r="T4778">
            <v>200</v>
          </cell>
        </row>
        <row r="4779">
          <cell r="A4779">
            <v>8810515129800</v>
          </cell>
          <cell r="T4779">
            <v>35</v>
          </cell>
        </row>
        <row r="4780">
          <cell r="A4780">
            <v>9070106145402</v>
          </cell>
          <cell r="T4780">
            <v>0</v>
          </cell>
        </row>
        <row r="4781">
          <cell r="A4781">
            <v>9070106146100</v>
          </cell>
          <cell r="T4781">
            <v>0</v>
          </cell>
        </row>
        <row r="4782">
          <cell r="A4782">
            <v>9070106146102</v>
          </cell>
          <cell r="T4782">
            <v>0</v>
          </cell>
        </row>
        <row r="4783">
          <cell r="A4783">
            <v>9070106146402</v>
          </cell>
          <cell r="T4783">
            <v>0</v>
          </cell>
        </row>
        <row r="4784">
          <cell r="A4784">
            <v>9070106146602</v>
          </cell>
          <cell r="T4784">
            <v>0</v>
          </cell>
        </row>
        <row r="4785">
          <cell r="A4785">
            <v>9070208145402</v>
          </cell>
          <cell r="T4785">
            <v>0</v>
          </cell>
        </row>
        <row r="4786">
          <cell r="A4786">
            <v>9070208146102</v>
          </cell>
          <cell r="T4786">
            <v>0</v>
          </cell>
        </row>
        <row r="4787">
          <cell r="A4787">
            <v>9070208146402</v>
          </cell>
          <cell r="T4787">
            <v>0</v>
          </cell>
        </row>
        <row r="4788">
          <cell r="A4788">
            <v>9070208146602</v>
          </cell>
          <cell r="T4788">
            <v>0</v>
          </cell>
        </row>
        <row r="4789">
          <cell r="A4789">
            <v>9071112126102</v>
          </cell>
          <cell r="T4789">
            <v>0</v>
          </cell>
        </row>
        <row r="4790">
          <cell r="A4790">
            <v>9071112126502</v>
          </cell>
          <cell r="T4790">
            <v>0</v>
          </cell>
        </row>
        <row r="4791">
          <cell r="A4791">
            <v>9072212067002</v>
          </cell>
          <cell r="T4791">
            <v>74</v>
          </cell>
        </row>
        <row r="4792">
          <cell r="A4792">
            <v>9170706066100</v>
          </cell>
          <cell r="T4792">
            <v>0</v>
          </cell>
        </row>
        <row r="4793">
          <cell r="A4793">
            <v>9170906066800</v>
          </cell>
          <cell r="T4793">
            <v>0</v>
          </cell>
        </row>
        <row r="4794">
          <cell r="A4794">
            <v>9170908086700</v>
          </cell>
          <cell r="T4794">
            <v>0</v>
          </cell>
        </row>
        <row r="4795">
          <cell r="A4795">
            <v>9170908086900</v>
          </cell>
          <cell r="T4795">
            <v>5</v>
          </cell>
        </row>
        <row r="4796">
          <cell r="A4796">
            <v>9170908087100</v>
          </cell>
          <cell r="T4796">
            <v>0</v>
          </cell>
        </row>
        <row r="4797">
          <cell r="A4797">
            <v>9171206086700</v>
          </cell>
          <cell r="T4797">
            <v>5</v>
          </cell>
        </row>
        <row r="4798">
          <cell r="A4798">
            <v>9171706619800</v>
          </cell>
          <cell r="T4798">
            <v>0</v>
          </cell>
        </row>
        <row r="4799">
          <cell r="A4799">
            <v>9171706659800</v>
          </cell>
          <cell r="T4799">
            <v>0</v>
          </cell>
        </row>
        <row r="4800">
          <cell r="A4800">
            <v>9171706679800</v>
          </cell>
          <cell r="T4800">
            <v>0</v>
          </cell>
        </row>
        <row r="4801">
          <cell r="A4801">
            <v>9171706699800</v>
          </cell>
          <cell r="T4801">
            <v>0</v>
          </cell>
        </row>
        <row r="4802">
          <cell r="A4802">
            <v>9171706709800</v>
          </cell>
          <cell r="T4802">
            <v>174</v>
          </cell>
        </row>
        <row r="4803">
          <cell r="A4803">
            <v>9270908067000</v>
          </cell>
          <cell r="T4803">
            <v>0</v>
          </cell>
        </row>
        <row r="4804">
          <cell r="A4804">
            <v>9270908086700</v>
          </cell>
          <cell r="T4804">
            <v>28</v>
          </cell>
        </row>
        <row r="4805">
          <cell r="A4805">
            <v>9270908086900</v>
          </cell>
          <cell r="T4805">
            <v>0</v>
          </cell>
        </row>
        <row r="4806">
          <cell r="A4806">
            <v>9270908087000</v>
          </cell>
          <cell r="T4806">
            <v>0</v>
          </cell>
        </row>
        <row r="4807">
          <cell r="A4807">
            <v>9270908087100</v>
          </cell>
          <cell r="T4807">
            <v>20</v>
          </cell>
        </row>
        <row r="4808">
          <cell r="A4808">
            <v>9271208087000</v>
          </cell>
          <cell r="T4808">
            <v>20</v>
          </cell>
        </row>
        <row r="4809">
          <cell r="A4809">
            <v>9271708619800</v>
          </cell>
          <cell r="T4809">
            <v>6</v>
          </cell>
        </row>
        <row r="4810">
          <cell r="A4810">
            <v>9271708659800</v>
          </cell>
          <cell r="T4810">
            <v>11</v>
          </cell>
        </row>
        <row r="4811">
          <cell r="A4811">
            <v>9271708679800</v>
          </cell>
          <cell r="T4811">
            <v>0</v>
          </cell>
        </row>
        <row r="4812">
          <cell r="A4812">
            <v>9271708689800</v>
          </cell>
          <cell r="T4812">
            <v>0</v>
          </cell>
        </row>
        <row r="4813">
          <cell r="A4813">
            <v>9271708699800</v>
          </cell>
          <cell r="T4813">
            <v>0</v>
          </cell>
        </row>
        <row r="4814">
          <cell r="A4814">
            <v>9271708709800</v>
          </cell>
          <cell r="T4814">
            <v>65</v>
          </cell>
        </row>
        <row r="4815">
          <cell r="A4815">
            <v>9271708719800</v>
          </cell>
          <cell r="T4815">
            <v>0</v>
          </cell>
        </row>
        <row r="4816">
          <cell r="A4816">
            <v>9271708729800</v>
          </cell>
          <cell r="T4816">
            <v>0</v>
          </cell>
        </row>
        <row r="4817">
          <cell r="A4817">
            <v>9370908087000</v>
          </cell>
          <cell r="T4817">
            <v>0</v>
          </cell>
        </row>
        <row r="4818">
          <cell r="A4818">
            <v>9370912126900</v>
          </cell>
          <cell r="T4818">
            <v>0</v>
          </cell>
        </row>
        <row r="4819">
          <cell r="A4819">
            <v>9370912127100</v>
          </cell>
          <cell r="T4819">
            <v>0</v>
          </cell>
        </row>
        <row r="4820">
          <cell r="A4820">
            <v>9371208086500</v>
          </cell>
          <cell r="T4820">
            <v>0</v>
          </cell>
        </row>
        <row r="4821">
          <cell r="A4821">
            <v>9371208086700</v>
          </cell>
          <cell r="T4821">
            <v>500</v>
          </cell>
        </row>
        <row r="4822">
          <cell r="A4822">
            <v>9371208086900</v>
          </cell>
          <cell r="T4822">
            <v>250</v>
          </cell>
        </row>
        <row r="4823">
          <cell r="A4823">
            <v>9371208087000</v>
          </cell>
          <cell r="T4823">
            <v>0</v>
          </cell>
        </row>
        <row r="4824">
          <cell r="A4824">
            <v>9371715619800</v>
          </cell>
          <cell r="T4824">
            <v>0</v>
          </cell>
        </row>
        <row r="4825">
          <cell r="A4825">
            <v>9371715659800</v>
          </cell>
          <cell r="T4825">
            <v>0</v>
          </cell>
        </row>
        <row r="4826">
          <cell r="A4826">
            <v>9371715679800</v>
          </cell>
          <cell r="T4826">
            <v>0</v>
          </cell>
        </row>
        <row r="4827">
          <cell r="A4827">
            <v>9371715699800</v>
          </cell>
          <cell r="T4827">
            <v>9</v>
          </cell>
        </row>
        <row r="4828">
          <cell r="A4828">
            <v>9371715709800</v>
          </cell>
          <cell r="T4828">
            <v>0</v>
          </cell>
        </row>
        <row r="4829">
          <cell r="A4829">
            <v>9371715719800</v>
          </cell>
          <cell r="T4829">
            <v>0</v>
          </cell>
        </row>
        <row r="4830">
          <cell r="A4830">
            <v>9371715729800</v>
          </cell>
          <cell r="T4830">
            <v>4</v>
          </cell>
        </row>
        <row r="4831">
          <cell r="A4831" t="str">
            <v>23067069898BG</v>
          </cell>
          <cell r="T4831">
            <v>0</v>
          </cell>
        </row>
        <row r="4832">
          <cell r="A4832" t="str">
            <v>23067089898BG</v>
          </cell>
          <cell r="T4832">
            <v>0</v>
          </cell>
        </row>
        <row r="4833">
          <cell r="A4833" t="str">
            <v>23067129898BG</v>
          </cell>
          <cell r="T4833">
            <v>0</v>
          </cell>
        </row>
        <row r="4834">
          <cell r="A4834" t="str">
            <v>23067169898BG</v>
          </cell>
          <cell r="T4834">
            <v>0</v>
          </cell>
        </row>
        <row r="4835">
          <cell r="A4835" t="str">
            <v>AELF6225908089900</v>
          </cell>
          <cell r="T4835">
            <v>0</v>
          </cell>
        </row>
        <row r="4836">
          <cell r="A4836" t="str">
            <v>CA9050512126502</v>
          </cell>
          <cell r="T4836">
            <v>0</v>
          </cell>
        </row>
        <row r="4837">
          <cell r="A4837" t="str">
            <v>GE2719004989800</v>
          </cell>
          <cell r="T4837">
            <v>0</v>
          </cell>
        </row>
        <row r="4838">
          <cell r="A4838" t="str">
            <v>GE2719304989800</v>
          </cell>
          <cell r="T4838">
            <v>0</v>
          </cell>
        </row>
        <row r="4839">
          <cell r="A4839" t="str">
            <v>GE2765704049800</v>
          </cell>
          <cell r="T4839">
            <v>8265</v>
          </cell>
        </row>
        <row r="4840">
          <cell r="A4840" t="str">
            <v>GE8183904989800</v>
          </cell>
          <cell r="T4840">
            <v>6</v>
          </cell>
        </row>
        <row r="4841">
          <cell r="A4841" t="str">
            <v>GE8184304989800</v>
          </cell>
          <cell r="T4841">
            <v>3</v>
          </cell>
        </row>
        <row r="4842">
          <cell r="A4842" t="str">
            <v>GE8184704989800</v>
          </cell>
          <cell r="T4842">
            <v>1560</v>
          </cell>
        </row>
        <row r="4843">
          <cell r="A4843" t="str">
            <v>LF1065708089800</v>
          </cell>
          <cell r="T4843">
            <v>4136</v>
          </cell>
        </row>
        <row r="4844">
          <cell r="A4844" t="str">
            <v>LF1065712129800</v>
          </cell>
          <cell r="T4844">
            <v>4240</v>
          </cell>
        </row>
        <row r="4845">
          <cell r="A4845" t="str">
            <v>LF1065716169800</v>
          </cell>
          <cell r="T4845">
            <v>1613</v>
          </cell>
        </row>
        <row r="4846">
          <cell r="A4846" t="str">
            <v>LF1065720209800</v>
          </cell>
          <cell r="T4846">
            <v>602</v>
          </cell>
        </row>
        <row r="4847">
          <cell r="A4847" t="str">
            <v>LF1065724249800</v>
          </cell>
          <cell r="T4847">
            <v>451</v>
          </cell>
        </row>
        <row r="4848">
          <cell r="A4848" t="str">
            <v>LF1065732329800</v>
          </cell>
          <cell r="T4848">
            <v>586</v>
          </cell>
        </row>
        <row r="4849">
          <cell r="A4849" t="str">
            <v>LF1065736369800</v>
          </cell>
          <cell r="T4849">
            <v>16</v>
          </cell>
        </row>
        <row r="4850">
          <cell r="A4850" t="str">
            <v>LF1065738389800</v>
          </cell>
          <cell r="T4850">
            <v>1</v>
          </cell>
        </row>
        <row r="4851">
          <cell r="A4851" t="str">
            <v>LF2309708429802</v>
          </cell>
          <cell r="T4851">
            <v>60</v>
          </cell>
        </row>
        <row r="4852">
          <cell r="A4852" t="str">
            <v>LF23097084298BG</v>
          </cell>
          <cell r="T4852">
            <v>0</v>
          </cell>
        </row>
        <row r="4853">
          <cell r="A4853" t="str">
            <v>LF2309712429802</v>
          </cell>
          <cell r="T4853">
            <v>66</v>
          </cell>
        </row>
        <row r="4854">
          <cell r="A4854" t="str">
            <v>LF23097124298BG</v>
          </cell>
          <cell r="T4854">
            <v>0</v>
          </cell>
        </row>
        <row r="4855">
          <cell r="A4855" t="str">
            <v>LF2309716429802</v>
          </cell>
          <cell r="T4855">
            <v>0</v>
          </cell>
        </row>
        <row r="4856">
          <cell r="A4856" t="str">
            <v>LF2310104049802</v>
          </cell>
          <cell r="T4856">
            <v>1</v>
          </cell>
        </row>
        <row r="4857">
          <cell r="A4857" t="str">
            <v>LF2310106089802</v>
          </cell>
          <cell r="T4857">
            <v>443</v>
          </cell>
        </row>
        <row r="4858">
          <cell r="A4858" t="str">
            <v>LF23101060898BG</v>
          </cell>
          <cell r="T4858">
            <v>0</v>
          </cell>
        </row>
        <row r="4859">
          <cell r="A4859" t="str">
            <v>LF2310108089802</v>
          </cell>
          <cell r="T4859">
            <v>5316</v>
          </cell>
        </row>
        <row r="4860">
          <cell r="A4860" t="str">
            <v>LF23101080898BG</v>
          </cell>
          <cell r="T4860">
            <v>0</v>
          </cell>
        </row>
        <row r="4861">
          <cell r="A4861" t="str">
            <v>LF2310108129802</v>
          </cell>
          <cell r="T4861">
            <v>632</v>
          </cell>
        </row>
        <row r="4862">
          <cell r="A4862" t="str">
            <v>LF23101081298BG</v>
          </cell>
          <cell r="T4862">
            <v>0</v>
          </cell>
        </row>
        <row r="4863">
          <cell r="A4863" t="str">
            <v>LF2310112129802</v>
          </cell>
          <cell r="T4863">
            <v>3701</v>
          </cell>
        </row>
        <row r="4864">
          <cell r="A4864" t="str">
            <v>LF23101121298BG</v>
          </cell>
          <cell r="T4864">
            <v>0</v>
          </cell>
        </row>
        <row r="4865">
          <cell r="A4865" t="str">
            <v>LF23101121698BG</v>
          </cell>
          <cell r="T4865">
            <v>0</v>
          </cell>
        </row>
        <row r="4866">
          <cell r="A4866" t="str">
            <v>LF2310116129802</v>
          </cell>
          <cell r="T4866">
            <v>165</v>
          </cell>
        </row>
        <row r="4867">
          <cell r="A4867" t="str">
            <v>LF23101161298BG</v>
          </cell>
          <cell r="T4867">
            <v>0</v>
          </cell>
        </row>
        <row r="4868">
          <cell r="A4868" t="str">
            <v>LF2310116169802</v>
          </cell>
          <cell r="T4868">
            <v>686</v>
          </cell>
        </row>
        <row r="4869">
          <cell r="A4869" t="str">
            <v>LF23101161698BG</v>
          </cell>
          <cell r="T4869">
            <v>0</v>
          </cell>
        </row>
        <row r="4870">
          <cell r="A4870" t="str">
            <v>LF2310504049802</v>
          </cell>
          <cell r="T4870">
            <v>0</v>
          </cell>
        </row>
        <row r="4871">
          <cell r="A4871" t="str">
            <v>LF2310506069802</v>
          </cell>
          <cell r="T4871">
            <v>0</v>
          </cell>
        </row>
        <row r="4872">
          <cell r="A4872" t="str">
            <v>LF2310506089802</v>
          </cell>
          <cell r="T4872">
            <v>451</v>
          </cell>
        </row>
        <row r="4873">
          <cell r="A4873" t="str">
            <v>LF23105060898BG</v>
          </cell>
          <cell r="T4873">
            <v>0</v>
          </cell>
        </row>
        <row r="4874">
          <cell r="A4874" t="str">
            <v>LF2310508089802</v>
          </cell>
          <cell r="T4874">
            <v>3073</v>
          </cell>
        </row>
        <row r="4875">
          <cell r="A4875" t="str">
            <v>LF23105080898BG</v>
          </cell>
          <cell r="T4875">
            <v>0</v>
          </cell>
        </row>
        <row r="4876">
          <cell r="A4876" t="str">
            <v>LF2310508129802</v>
          </cell>
          <cell r="T4876">
            <v>1211</v>
          </cell>
        </row>
        <row r="4877">
          <cell r="A4877" t="str">
            <v>LF23105081298BG</v>
          </cell>
          <cell r="T4877">
            <v>0</v>
          </cell>
        </row>
        <row r="4878">
          <cell r="A4878" t="str">
            <v>LF2310512129802</v>
          </cell>
          <cell r="T4878">
            <v>1867</v>
          </cell>
        </row>
        <row r="4879">
          <cell r="A4879" t="str">
            <v>LF23105121298BG</v>
          </cell>
          <cell r="T4879">
            <v>0</v>
          </cell>
        </row>
        <row r="4880">
          <cell r="A4880" t="str">
            <v>LF2310516169802</v>
          </cell>
          <cell r="T4880">
            <v>545</v>
          </cell>
        </row>
        <row r="4881">
          <cell r="A4881" t="str">
            <v>LF23105161698BG</v>
          </cell>
          <cell r="T4881">
            <v>0</v>
          </cell>
        </row>
        <row r="4882">
          <cell r="A4882" t="str">
            <v>LF2315704989802</v>
          </cell>
          <cell r="T4882">
            <v>0</v>
          </cell>
        </row>
        <row r="4883">
          <cell r="A4883" t="str">
            <v>LF2315706989802</v>
          </cell>
          <cell r="T4883">
            <v>214</v>
          </cell>
        </row>
        <row r="4884">
          <cell r="A4884" t="str">
            <v>LF23157069898BG</v>
          </cell>
          <cell r="T4884">
            <v>0</v>
          </cell>
        </row>
        <row r="4885">
          <cell r="A4885" t="str">
            <v>LF2315708989802</v>
          </cell>
          <cell r="T4885">
            <v>4770</v>
          </cell>
        </row>
        <row r="4886">
          <cell r="A4886" t="str">
            <v>LF23157089898BG</v>
          </cell>
          <cell r="T4886">
            <v>0</v>
          </cell>
        </row>
        <row r="4887">
          <cell r="A4887" t="str">
            <v>LF2315712989802</v>
          </cell>
          <cell r="T4887">
            <v>2178</v>
          </cell>
        </row>
        <row r="4888">
          <cell r="A4888" t="str">
            <v>LF23157129898BG</v>
          </cell>
          <cell r="T4888">
            <v>0</v>
          </cell>
        </row>
        <row r="4889">
          <cell r="A4889" t="str">
            <v>LF2315716989802</v>
          </cell>
          <cell r="T4889">
            <v>353</v>
          </cell>
        </row>
        <row r="4890">
          <cell r="A4890" t="str">
            <v>LF23157169898BG</v>
          </cell>
          <cell r="T4890">
            <v>0</v>
          </cell>
        </row>
        <row r="4891">
          <cell r="A4891" t="str">
            <v>LF2316504049802</v>
          </cell>
          <cell r="T4891">
            <v>70</v>
          </cell>
        </row>
        <row r="4892">
          <cell r="A4892" t="str">
            <v>LF2316506069802</v>
          </cell>
          <cell r="T4892">
            <v>233</v>
          </cell>
        </row>
        <row r="4893">
          <cell r="A4893" t="str">
            <v>LF23165060698BG</v>
          </cell>
          <cell r="T4893">
            <v>0</v>
          </cell>
        </row>
        <row r="4894">
          <cell r="A4894" t="str">
            <v>LF2316508049802</v>
          </cell>
          <cell r="T4894">
            <v>57</v>
          </cell>
        </row>
        <row r="4895">
          <cell r="A4895" t="str">
            <v>LF23165080498BG</v>
          </cell>
          <cell r="T4895">
            <v>0</v>
          </cell>
        </row>
        <row r="4896">
          <cell r="A4896" t="str">
            <v>LF2316508069802</v>
          </cell>
          <cell r="T4896">
            <v>440</v>
          </cell>
        </row>
        <row r="4897">
          <cell r="A4897" t="str">
            <v>LF23165080698BG</v>
          </cell>
          <cell r="T4897">
            <v>0</v>
          </cell>
        </row>
        <row r="4898">
          <cell r="A4898" t="str">
            <v>LF2316508089802</v>
          </cell>
          <cell r="T4898">
            <v>11006</v>
          </cell>
        </row>
        <row r="4899">
          <cell r="A4899" t="str">
            <v>LF23165080898BG</v>
          </cell>
          <cell r="T4899">
            <v>0</v>
          </cell>
        </row>
        <row r="4900">
          <cell r="A4900" t="str">
            <v>LF2316512089802</v>
          </cell>
          <cell r="T4900">
            <v>2434</v>
          </cell>
        </row>
        <row r="4901">
          <cell r="A4901" t="str">
            <v>LF23165120898BG</v>
          </cell>
          <cell r="T4901">
            <v>0</v>
          </cell>
        </row>
        <row r="4902">
          <cell r="A4902" t="str">
            <v>LF2316512129802</v>
          </cell>
          <cell r="T4902">
            <v>7031</v>
          </cell>
        </row>
        <row r="4903">
          <cell r="A4903" t="str">
            <v>LF23165121298BG</v>
          </cell>
          <cell r="T4903">
            <v>0</v>
          </cell>
        </row>
        <row r="4904">
          <cell r="A4904" t="str">
            <v>LF2316516129802</v>
          </cell>
          <cell r="T4904">
            <v>285</v>
          </cell>
        </row>
        <row r="4905">
          <cell r="A4905" t="str">
            <v>LF23165161298BG</v>
          </cell>
          <cell r="T4905">
            <v>0</v>
          </cell>
        </row>
        <row r="4906">
          <cell r="A4906" t="str">
            <v>LF2316516169802</v>
          </cell>
          <cell r="T4906">
            <v>705</v>
          </cell>
        </row>
        <row r="4907">
          <cell r="A4907" t="str">
            <v>LF23165161698BG</v>
          </cell>
          <cell r="T4907">
            <v>0</v>
          </cell>
        </row>
        <row r="4908">
          <cell r="A4908" t="str">
            <v>LF2323504049802</v>
          </cell>
          <cell r="T4908">
            <v>35</v>
          </cell>
        </row>
        <row r="4909">
          <cell r="A4909" t="str">
            <v>LF2323506069802</v>
          </cell>
          <cell r="T4909">
            <v>91</v>
          </cell>
        </row>
        <row r="4910">
          <cell r="A4910" t="str">
            <v>LF23235060698BG</v>
          </cell>
          <cell r="T4910">
            <v>0</v>
          </cell>
        </row>
        <row r="4911">
          <cell r="A4911" t="str">
            <v>LF2323508089802</v>
          </cell>
          <cell r="T4911">
            <v>4581</v>
          </cell>
        </row>
        <row r="4912">
          <cell r="A4912" t="str">
            <v>LF23235080898BG</v>
          </cell>
          <cell r="T4912">
            <v>0</v>
          </cell>
        </row>
        <row r="4913">
          <cell r="A4913" t="str">
            <v>LF2323512089802</v>
          </cell>
          <cell r="T4913">
            <v>671</v>
          </cell>
        </row>
        <row r="4914">
          <cell r="A4914" t="str">
            <v>LF23235120898BG</v>
          </cell>
          <cell r="T4914">
            <v>0</v>
          </cell>
        </row>
        <row r="4915">
          <cell r="A4915" t="str">
            <v>LF2323512129802</v>
          </cell>
          <cell r="T4915">
            <v>5669</v>
          </cell>
        </row>
        <row r="4916">
          <cell r="A4916" t="str">
            <v>LF23235121298BG</v>
          </cell>
          <cell r="T4916">
            <v>0</v>
          </cell>
        </row>
        <row r="4917">
          <cell r="A4917" t="str">
            <v>LF2323516129802</v>
          </cell>
          <cell r="T4917">
            <v>51</v>
          </cell>
        </row>
        <row r="4918">
          <cell r="A4918" t="str">
            <v>LF23235161298BG</v>
          </cell>
          <cell r="T4918">
            <v>0</v>
          </cell>
        </row>
        <row r="4919">
          <cell r="A4919" t="str">
            <v>LF2323516169802</v>
          </cell>
          <cell r="T4919">
            <v>1337</v>
          </cell>
        </row>
        <row r="4920">
          <cell r="A4920" t="str">
            <v>LF23235161698BG</v>
          </cell>
          <cell r="T4920">
            <v>0</v>
          </cell>
        </row>
        <row r="4921">
          <cell r="A4921" t="str">
            <v>LF2324008089802</v>
          </cell>
          <cell r="T4921">
            <v>35</v>
          </cell>
        </row>
        <row r="4922">
          <cell r="A4922" t="str">
            <v>LF23240080898BG</v>
          </cell>
          <cell r="T4922">
            <v>0</v>
          </cell>
        </row>
        <row r="4923">
          <cell r="A4923" t="str">
            <v>LF2325508089802</v>
          </cell>
          <cell r="T4923">
            <v>259</v>
          </cell>
        </row>
        <row r="4924">
          <cell r="A4924" t="str">
            <v>LF23255080898BG</v>
          </cell>
          <cell r="T4924">
            <v>0</v>
          </cell>
        </row>
        <row r="4925">
          <cell r="A4925" t="str">
            <v>LF2325708089802</v>
          </cell>
          <cell r="T4925">
            <v>635</v>
          </cell>
        </row>
        <row r="4926">
          <cell r="A4926" t="str">
            <v>LF23257080898BG</v>
          </cell>
          <cell r="T4926">
            <v>0</v>
          </cell>
        </row>
        <row r="4927">
          <cell r="A4927" t="str">
            <v>LF2325906089802</v>
          </cell>
          <cell r="T4927">
            <v>20</v>
          </cell>
        </row>
        <row r="4928">
          <cell r="A4928" t="str">
            <v>LF23259060898BG</v>
          </cell>
          <cell r="T4928">
            <v>0</v>
          </cell>
        </row>
        <row r="4929">
          <cell r="A4929" t="str">
            <v>LF2325908089802</v>
          </cell>
          <cell r="T4929">
            <v>980</v>
          </cell>
        </row>
        <row r="4930">
          <cell r="A4930" t="str">
            <v>LF23259080898BG</v>
          </cell>
          <cell r="T4930">
            <v>0</v>
          </cell>
        </row>
        <row r="4931">
          <cell r="A4931" t="str">
            <v>LF2325912129802</v>
          </cell>
          <cell r="T4931">
            <v>10</v>
          </cell>
        </row>
        <row r="4932">
          <cell r="A4932" t="str">
            <v>LF23259121298BG</v>
          </cell>
          <cell r="T4932">
            <v>0</v>
          </cell>
        </row>
        <row r="4933">
          <cell r="A4933" t="str">
            <v>LF2327008089802</v>
          </cell>
          <cell r="T4933">
            <v>120</v>
          </cell>
        </row>
        <row r="4934">
          <cell r="A4934" t="str">
            <v>LF23270080898BG</v>
          </cell>
          <cell r="T4934">
            <v>0</v>
          </cell>
        </row>
        <row r="4935">
          <cell r="A4935" t="str">
            <v>LF2329004049802</v>
          </cell>
          <cell r="T4935">
            <v>0</v>
          </cell>
        </row>
        <row r="4936">
          <cell r="A4936" t="str">
            <v>LF2329006069802</v>
          </cell>
          <cell r="T4936">
            <v>0</v>
          </cell>
        </row>
        <row r="4937">
          <cell r="A4937" t="str">
            <v>LF2329008089802</v>
          </cell>
          <cell r="T4937">
            <v>0</v>
          </cell>
        </row>
        <row r="4938">
          <cell r="A4938" t="str">
            <v>LF2329012129802</v>
          </cell>
          <cell r="T4938">
            <v>0</v>
          </cell>
        </row>
        <row r="4939">
          <cell r="A4939" t="str">
            <v>LF2329016169802</v>
          </cell>
          <cell r="T4939">
            <v>6</v>
          </cell>
        </row>
        <row r="4940">
          <cell r="A4940" t="str">
            <v>LF2332604069802</v>
          </cell>
          <cell r="T4940">
            <v>50</v>
          </cell>
        </row>
        <row r="4941">
          <cell r="A4941" t="str">
            <v>LF23326040698BG</v>
          </cell>
          <cell r="T4941">
            <v>0</v>
          </cell>
        </row>
        <row r="4942">
          <cell r="A4942" t="str">
            <v>LF2334108080802</v>
          </cell>
          <cell r="T4942">
            <v>60</v>
          </cell>
        </row>
        <row r="4943">
          <cell r="A4943" t="str">
            <v>LF23341080808BG</v>
          </cell>
          <cell r="T4943">
            <v>0</v>
          </cell>
        </row>
        <row r="4944">
          <cell r="A4944" t="str">
            <v>LF2336208080802</v>
          </cell>
          <cell r="T4944">
            <v>0</v>
          </cell>
        </row>
        <row r="4945">
          <cell r="A4945" t="str">
            <v>LF23362080808BG</v>
          </cell>
          <cell r="T4945">
            <v>0</v>
          </cell>
        </row>
        <row r="4946">
          <cell r="A4946" t="str">
            <v>LF2345504129802</v>
          </cell>
          <cell r="T4946">
            <v>10</v>
          </cell>
        </row>
        <row r="4947">
          <cell r="A4947" t="str">
            <v>LF23455041298BG</v>
          </cell>
          <cell r="T4947">
            <v>0</v>
          </cell>
        </row>
        <row r="4948">
          <cell r="A4948" t="str">
            <v>LF2346004040402</v>
          </cell>
          <cell r="T4948">
            <v>15</v>
          </cell>
        </row>
        <row r="4949">
          <cell r="A4949" t="str">
            <v>LF2346006060602</v>
          </cell>
          <cell r="T4949">
            <v>70</v>
          </cell>
        </row>
        <row r="4950">
          <cell r="A4950" t="str">
            <v>LF23460060606BG</v>
          </cell>
          <cell r="T4950">
            <v>0</v>
          </cell>
        </row>
        <row r="4951">
          <cell r="A4951" t="str">
            <v>LF2346008080602</v>
          </cell>
          <cell r="T4951">
            <v>10</v>
          </cell>
        </row>
        <row r="4952">
          <cell r="A4952" t="str">
            <v>LF23460080806BG</v>
          </cell>
          <cell r="T4952">
            <v>0</v>
          </cell>
        </row>
        <row r="4953">
          <cell r="A4953" t="str">
            <v>LF2346008080802</v>
          </cell>
          <cell r="T4953">
            <v>3418</v>
          </cell>
        </row>
        <row r="4954">
          <cell r="A4954" t="str">
            <v>LF23460080808BG</v>
          </cell>
          <cell r="T4954">
            <v>0</v>
          </cell>
        </row>
        <row r="4955">
          <cell r="A4955" t="str">
            <v>LF2346012080802</v>
          </cell>
          <cell r="T4955">
            <v>225</v>
          </cell>
        </row>
        <row r="4956">
          <cell r="A4956" t="str">
            <v>LF23460120808BG</v>
          </cell>
          <cell r="T4956">
            <v>0</v>
          </cell>
        </row>
        <row r="4957">
          <cell r="A4957" t="str">
            <v>LF2346012081202</v>
          </cell>
          <cell r="T4957">
            <v>75</v>
          </cell>
        </row>
        <row r="4958">
          <cell r="A4958" t="str">
            <v>LF23460120812BG</v>
          </cell>
          <cell r="T4958">
            <v>0</v>
          </cell>
        </row>
        <row r="4959">
          <cell r="A4959" t="str">
            <v>LF2346012120802</v>
          </cell>
          <cell r="T4959">
            <v>911</v>
          </cell>
        </row>
        <row r="4960">
          <cell r="A4960" t="str">
            <v>LF23460121208BG</v>
          </cell>
          <cell r="T4960">
            <v>0</v>
          </cell>
        </row>
        <row r="4961">
          <cell r="A4961" t="str">
            <v>LF2346012121202</v>
          </cell>
          <cell r="T4961">
            <v>1665</v>
          </cell>
        </row>
        <row r="4962">
          <cell r="A4962" t="str">
            <v>LF23460121212BG</v>
          </cell>
          <cell r="T4962">
            <v>0</v>
          </cell>
        </row>
        <row r="4963">
          <cell r="A4963" t="str">
            <v>LF2346016161202</v>
          </cell>
          <cell r="T4963">
            <v>50</v>
          </cell>
        </row>
        <row r="4964">
          <cell r="A4964" t="str">
            <v>LF23460161612BG</v>
          </cell>
          <cell r="T4964">
            <v>0</v>
          </cell>
        </row>
        <row r="4965">
          <cell r="A4965" t="str">
            <v>LF2346016161602</v>
          </cell>
          <cell r="T4965">
            <v>301</v>
          </cell>
        </row>
        <row r="4966">
          <cell r="A4966" t="str">
            <v>LF23460161616BG</v>
          </cell>
          <cell r="T4966">
            <v>0</v>
          </cell>
        </row>
        <row r="4967">
          <cell r="A4967" t="str">
            <v>LF2348012121202</v>
          </cell>
          <cell r="T4967">
            <v>45</v>
          </cell>
        </row>
        <row r="4968">
          <cell r="A4968" t="str">
            <v>LF2349008089802</v>
          </cell>
          <cell r="T4968">
            <v>455</v>
          </cell>
        </row>
        <row r="4969">
          <cell r="A4969" t="str">
            <v>LF23490080898BG</v>
          </cell>
          <cell r="T4969">
            <v>0</v>
          </cell>
        </row>
        <row r="4970">
          <cell r="A4970" t="str">
            <v>LF2349012129802</v>
          </cell>
          <cell r="T4970">
            <v>195</v>
          </cell>
        </row>
        <row r="4971">
          <cell r="A4971" t="str">
            <v>LF23490121298BG</v>
          </cell>
          <cell r="T4971">
            <v>0</v>
          </cell>
        </row>
        <row r="4972">
          <cell r="A4972" t="str">
            <v>LF2710102029800</v>
          </cell>
          <cell r="T4972">
            <v>3214</v>
          </cell>
        </row>
        <row r="4973">
          <cell r="A4973" t="str">
            <v>LF2710103029800</v>
          </cell>
          <cell r="T4973">
            <v>728</v>
          </cell>
        </row>
        <row r="4974">
          <cell r="A4974" t="str">
            <v>LF2710104029800</v>
          </cell>
          <cell r="T4974">
            <v>30450</v>
          </cell>
        </row>
        <row r="4975">
          <cell r="A4975" t="str">
            <v>LF2710104049800</v>
          </cell>
          <cell r="T4975">
            <v>11892</v>
          </cell>
        </row>
        <row r="4976">
          <cell r="A4976" t="str">
            <v>LF2710104069800</v>
          </cell>
          <cell r="T4976">
            <v>1167</v>
          </cell>
        </row>
        <row r="4977">
          <cell r="A4977" t="str">
            <v>LF2710104089800</v>
          </cell>
          <cell r="T4977">
            <v>7058</v>
          </cell>
        </row>
        <row r="4978">
          <cell r="A4978" t="str">
            <v>LF2710105029800</v>
          </cell>
          <cell r="T4978">
            <v>1509</v>
          </cell>
        </row>
        <row r="4979">
          <cell r="A4979" t="str">
            <v>LF2710105049800</v>
          </cell>
          <cell r="T4979">
            <v>2520</v>
          </cell>
        </row>
        <row r="4980">
          <cell r="A4980" t="str">
            <v>LF2710106029800</v>
          </cell>
          <cell r="T4980">
            <v>2882</v>
          </cell>
        </row>
        <row r="4981">
          <cell r="A4981" t="str">
            <v>LF2710106049800</v>
          </cell>
          <cell r="T4981">
            <v>15678</v>
          </cell>
        </row>
        <row r="4982">
          <cell r="A4982" t="str">
            <v>LF2710106069800</v>
          </cell>
          <cell r="T4982">
            <v>9764</v>
          </cell>
        </row>
        <row r="4983">
          <cell r="A4983" t="str">
            <v>LF2710106089800</v>
          </cell>
          <cell r="T4983">
            <v>42052</v>
          </cell>
        </row>
        <row r="4984">
          <cell r="A4984" t="str">
            <v>LF2710106129800</v>
          </cell>
          <cell r="T4984">
            <v>3190</v>
          </cell>
        </row>
        <row r="4985">
          <cell r="A4985" t="str">
            <v>LF2710107049800</v>
          </cell>
          <cell r="T4985">
            <v>510</v>
          </cell>
        </row>
        <row r="4986">
          <cell r="A4986" t="str">
            <v>LF2710108049800</v>
          </cell>
          <cell r="T4986">
            <v>1521</v>
          </cell>
        </row>
        <row r="4987">
          <cell r="A4987" t="str">
            <v>LF2710108069800</v>
          </cell>
          <cell r="T4987">
            <v>1222</v>
          </cell>
        </row>
        <row r="4988">
          <cell r="A4988" t="str">
            <v>LF2710108089800</v>
          </cell>
          <cell r="T4988">
            <v>6502</v>
          </cell>
        </row>
        <row r="4989">
          <cell r="A4989" t="str">
            <v>LF2710108129800</v>
          </cell>
          <cell r="T4989">
            <v>910</v>
          </cell>
        </row>
        <row r="4990">
          <cell r="A4990" t="str">
            <v>LF2710110069800</v>
          </cell>
          <cell r="T4990">
            <v>830</v>
          </cell>
        </row>
        <row r="4991">
          <cell r="A4991" t="str">
            <v>LF2710110089800</v>
          </cell>
          <cell r="T4991">
            <v>5551</v>
          </cell>
        </row>
        <row r="4992">
          <cell r="A4992" t="str">
            <v>LF2710110129800</v>
          </cell>
          <cell r="T4992">
            <v>5820</v>
          </cell>
        </row>
        <row r="4993">
          <cell r="A4993" t="str">
            <v>LF2710112129800</v>
          </cell>
          <cell r="T4993">
            <v>754</v>
          </cell>
        </row>
        <row r="4994">
          <cell r="A4994" t="str">
            <v>LF2710114089800</v>
          </cell>
          <cell r="T4994">
            <v>25</v>
          </cell>
        </row>
        <row r="4995">
          <cell r="A4995" t="str">
            <v>LF2710114129800</v>
          </cell>
          <cell r="T4995">
            <v>2026</v>
          </cell>
        </row>
        <row r="4996">
          <cell r="A4996" t="str">
            <v>LF2710502029800</v>
          </cell>
          <cell r="T4996">
            <v>139</v>
          </cell>
        </row>
        <row r="4997">
          <cell r="A4997" t="str">
            <v>LF2710503029800</v>
          </cell>
          <cell r="T4997">
            <v>180</v>
          </cell>
        </row>
        <row r="4998">
          <cell r="A4998" t="str">
            <v>LF2710504029800</v>
          </cell>
          <cell r="T4998">
            <v>2521</v>
          </cell>
        </row>
        <row r="4999">
          <cell r="A4999" t="str">
            <v>LF2710504049800</v>
          </cell>
          <cell r="T4999">
            <v>10634</v>
          </cell>
        </row>
        <row r="5000">
          <cell r="A5000" t="str">
            <v>LF2710504069800</v>
          </cell>
          <cell r="T5000">
            <v>980</v>
          </cell>
        </row>
        <row r="5001">
          <cell r="A5001" t="str">
            <v>LF2710504089800</v>
          </cell>
          <cell r="T5001">
            <v>3128</v>
          </cell>
        </row>
        <row r="5002">
          <cell r="A5002" t="str">
            <v>LF2710505049800</v>
          </cell>
          <cell r="T5002">
            <v>397</v>
          </cell>
        </row>
        <row r="5003">
          <cell r="A5003" t="str">
            <v>LF2710505069800</v>
          </cell>
          <cell r="T5003">
            <v>4</v>
          </cell>
        </row>
        <row r="5004">
          <cell r="A5004" t="str">
            <v>LF2710506029800</v>
          </cell>
          <cell r="T5004">
            <v>163</v>
          </cell>
        </row>
        <row r="5005">
          <cell r="A5005" t="str">
            <v>LF2710506049800</v>
          </cell>
          <cell r="T5005">
            <v>3360</v>
          </cell>
        </row>
        <row r="5006">
          <cell r="A5006" t="str">
            <v>LF2710506069800</v>
          </cell>
          <cell r="T5006">
            <v>9094</v>
          </cell>
        </row>
        <row r="5007">
          <cell r="A5007" t="str">
            <v>LF2710506089800</v>
          </cell>
          <cell r="T5007">
            <v>19311</v>
          </cell>
        </row>
        <row r="5008">
          <cell r="A5008" t="str">
            <v>LF2710506129800</v>
          </cell>
          <cell r="T5008">
            <v>737</v>
          </cell>
        </row>
        <row r="5009">
          <cell r="A5009" t="str">
            <v>LF2710507069800</v>
          </cell>
          <cell r="T5009">
            <v>0</v>
          </cell>
        </row>
        <row r="5010">
          <cell r="A5010" t="str">
            <v>LF2710508069800</v>
          </cell>
          <cell r="T5010">
            <v>715</v>
          </cell>
        </row>
        <row r="5011">
          <cell r="A5011" t="str">
            <v>LF2710508089800</v>
          </cell>
          <cell r="T5011">
            <v>2872</v>
          </cell>
        </row>
        <row r="5012">
          <cell r="A5012" t="str">
            <v>LF2710508129800</v>
          </cell>
          <cell r="T5012">
            <v>720</v>
          </cell>
        </row>
        <row r="5013">
          <cell r="A5013" t="str">
            <v>LF2710510089800</v>
          </cell>
          <cell r="T5013">
            <v>2198</v>
          </cell>
        </row>
        <row r="5014">
          <cell r="A5014" t="str">
            <v>LF2710510129800</v>
          </cell>
          <cell r="T5014">
            <v>1120</v>
          </cell>
        </row>
        <row r="5015">
          <cell r="A5015" t="str">
            <v>LF2710514129800</v>
          </cell>
          <cell r="T5015">
            <v>1682</v>
          </cell>
        </row>
        <row r="5016">
          <cell r="A5016" t="str">
            <v>LF2715404989800</v>
          </cell>
          <cell r="T5016">
            <v>32083</v>
          </cell>
        </row>
        <row r="5017">
          <cell r="A5017" t="str">
            <v>LF2715405989800</v>
          </cell>
          <cell r="T5017">
            <v>6820</v>
          </cell>
        </row>
        <row r="5018">
          <cell r="A5018" t="str">
            <v>LF2715406989800</v>
          </cell>
          <cell r="T5018">
            <v>99720</v>
          </cell>
        </row>
        <row r="5019">
          <cell r="A5019" t="str">
            <v>LF2715408989800</v>
          </cell>
          <cell r="T5019">
            <v>3240</v>
          </cell>
        </row>
        <row r="5020">
          <cell r="A5020" t="str">
            <v>LF2715410989800</v>
          </cell>
          <cell r="T5020">
            <v>6735</v>
          </cell>
        </row>
        <row r="5021">
          <cell r="A5021" t="str">
            <v>LF2718504989800</v>
          </cell>
          <cell r="T5021">
            <v>114018</v>
          </cell>
        </row>
        <row r="5022">
          <cell r="A5022" t="str">
            <v>LF2718506989800</v>
          </cell>
          <cell r="T5022">
            <v>20118</v>
          </cell>
        </row>
        <row r="5023">
          <cell r="A5023" t="str">
            <v>LF2719804049800</v>
          </cell>
          <cell r="T5023">
            <v>464</v>
          </cell>
        </row>
        <row r="5024">
          <cell r="A5024" t="str">
            <v>LF2723504049800</v>
          </cell>
          <cell r="T5024">
            <v>2395</v>
          </cell>
        </row>
        <row r="5025">
          <cell r="A5025" t="str">
            <v>LF2723505059800</v>
          </cell>
          <cell r="T5025">
            <v>1150</v>
          </cell>
        </row>
        <row r="5026">
          <cell r="A5026" t="str">
            <v>LF2723506049800</v>
          </cell>
          <cell r="T5026">
            <v>1330</v>
          </cell>
        </row>
        <row r="5027">
          <cell r="A5027" t="str">
            <v>LF2723506069800</v>
          </cell>
          <cell r="T5027">
            <v>8875</v>
          </cell>
        </row>
        <row r="5028">
          <cell r="A5028" t="str">
            <v>LF2723508069800</v>
          </cell>
          <cell r="T5028">
            <v>500</v>
          </cell>
        </row>
        <row r="5029">
          <cell r="A5029" t="str">
            <v>LF2723508089800</v>
          </cell>
          <cell r="T5029">
            <v>2763</v>
          </cell>
        </row>
        <row r="5030">
          <cell r="A5030" t="str">
            <v>LF2723510069800</v>
          </cell>
          <cell r="T5030">
            <v>350</v>
          </cell>
        </row>
        <row r="5031">
          <cell r="A5031" t="str">
            <v>LF2723510109800</v>
          </cell>
          <cell r="T5031">
            <v>4631</v>
          </cell>
        </row>
        <row r="5032">
          <cell r="A5032" t="str">
            <v>LF2723512129800</v>
          </cell>
          <cell r="T5032">
            <v>0</v>
          </cell>
        </row>
        <row r="5033">
          <cell r="A5033" t="str">
            <v>LF2723514149800</v>
          </cell>
          <cell r="T5033">
            <v>1500</v>
          </cell>
        </row>
        <row r="5034">
          <cell r="A5034" t="str">
            <v>LF2725503029800</v>
          </cell>
          <cell r="T5034">
            <v>2225</v>
          </cell>
        </row>
        <row r="5035">
          <cell r="A5035" t="str">
            <v>LF2725504029800</v>
          </cell>
          <cell r="T5035">
            <v>1937</v>
          </cell>
        </row>
        <row r="5036">
          <cell r="A5036" t="str">
            <v>LF2725504049800</v>
          </cell>
          <cell r="T5036">
            <v>4882</v>
          </cell>
        </row>
        <row r="5037">
          <cell r="A5037" t="str">
            <v>LF2725504069800</v>
          </cell>
          <cell r="T5037">
            <v>2150</v>
          </cell>
        </row>
        <row r="5038">
          <cell r="A5038" t="str">
            <v>LF2725504089800</v>
          </cell>
          <cell r="T5038">
            <v>1665</v>
          </cell>
        </row>
        <row r="5039">
          <cell r="A5039" t="str">
            <v>LF2725505029800</v>
          </cell>
          <cell r="T5039">
            <v>950</v>
          </cell>
        </row>
        <row r="5040">
          <cell r="A5040" t="str">
            <v>LF2725505049800</v>
          </cell>
          <cell r="T5040">
            <v>2310</v>
          </cell>
        </row>
        <row r="5041">
          <cell r="A5041" t="str">
            <v>LF2725506029800</v>
          </cell>
          <cell r="T5041">
            <v>0</v>
          </cell>
        </row>
        <row r="5042">
          <cell r="A5042" t="str">
            <v>LF2725506049800</v>
          </cell>
          <cell r="T5042">
            <v>1800</v>
          </cell>
        </row>
        <row r="5043">
          <cell r="A5043" t="str">
            <v>LF2725506069800</v>
          </cell>
          <cell r="T5043">
            <v>3530</v>
          </cell>
        </row>
        <row r="5044">
          <cell r="A5044" t="str">
            <v>LF2725506089800</v>
          </cell>
          <cell r="T5044">
            <v>3187</v>
          </cell>
        </row>
        <row r="5045">
          <cell r="A5045" t="str">
            <v>LF2725508049800</v>
          </cell>
          <cell r="T5045">
            <v>1195</v>
          </cell>
        </row>
        <row r="5046">
          <cell r="A5046" t="str">
            <v>LF2725508069800</v>
          </cell>
          <cell r="T5046">
            <v>2428</v>
          </cell>
        </row>
        <row r="5047">
          <cell r="A5047" t="str">
            <v>LF2725508089800</v>
          </cell>
          <cell r="T5047">
            <v>1818</v>
          </cell>
        </row>
        <row r="5048">
          <cell r="A5048" t="str">
            <v>LF2725508129800</v>
          </cell>
          <cell r="T5048">
            <v>643</v>
          </cell>
        </row>
        <row r="5049">
          <cell r="A5049" t="str">
            <v>LF2725510069800</v>
          </cell>
          <cell r="T5049">
            <v>1130</v>
          </cell>
        </row>
        <row r="5050">
          <cell r="A5050" t="str">
            <v>LF2725510089800</v>
          </cell>
          <cell r="T5050">
            <v>2084</v>
          </cell>
        </row>
        <row r="5051">
          <cell r="A5051" t="str">
            <v>LF2725510129800</v>
          </cell>
          <cell r="T5051">
            <v>455</v>
          </cell>
        </row>
        <row r="5052">
          <cell r="A5052" t="str">
            <v>LF2725514129800</v>
          </cell>
          <cell r="T5052">
            <v>604</v>
          </cell>
        </row>
        <row r="5053">
          <cell r="A5053" t="str">
            <v>LF2725704029800</v>
          </cell>
          <cell r="T5053">
            <v>2879</v>
          </cell>
        </row>
        <row r="5054">
          <cell r="A5054" t="str">
            <v>LF2725704049800</v>
          </cell>
          <cell r="T5054">
            <v>700</v>
          </cell>
        </row>
        <row r="5055">
          <cell r="A5055" t="str">
            <v>LF2725704069800</v>
          </cell>
          <cell r="T5055">
            <v>50</v>
          </cell>
        </row>
        <row r="5056">
          <cell r="A5056" t="str">
            <v>LF2725706049800</v>
          </cell>
          <cell r="T5056">
            <v>1200</v>
          </cell>
        </row>
        <row r="5057">
          <cell r="A5057" t="str">
            <v>LF2725706069800</v>
          </cell>
          <cell r="T5057">
            <v>920</v>
          </cell>
        </row>
        <row r="5058">
          <cell r="A5058" t="str">
            <v>LF2725706089800</v>
          </cell>
          <cell r="T5058">
            <v>1605</v>
          </cell>
        </row>
        <row r="5059">
          <cell r="A5059" t="str">
            <v>LF2725708069800</v>
          </cell>
          <cell r="T5059">
            <v>578</v>
          </cell>
        </row>
        <row r="5060">
          <cell r="A5060" t="str">
            <v>LF2725708089800</v>
          </cell>
          <cell r="T5060">
            <v>580</v>
          </cell>
        </row>
        <row r="5061">
          <cell r="A5061" t="str">
            <v>LF2725710089800</v>
          </cell>
          <cell r="T5061">
            <v>802</v>
          </cell>
        </row>
        <row r="5062">
          <cell r="A5062" t="str">
            <v>LF2729408089800</v>
          </cell>
          <cell r="T5062">
            <v>0</v>
          </cell>
        </row>
        <row r="5063">
          <cell r="A5063" t="str">
            <v>LF2746002020200</v>
          </cell>
          <cell r="T5063">
            <v>300</v>
          </cell>
        </row>
        <row r="5064">
          <cell r="A5064" t="str">
            <v>LF2746003030300</v>
          </cell>
          <cell r="T5064">
            <v>190</v>
          </cell>
        </row>
        <row r="5065">
          <cell r="A5065" t="str">
            <v>LF2746004040400</v>
          </cell>
          <cell r="T5065">
            <v>8710</v>
          </cell>
        </row>
        <row r="5066">
          <cell r="A5066" t="str">
            <v>LF2746005050500</v>
          </cell>
          <cell r="T5066">
            <v>1140</v>
          </cell>
        </row>
        <row r="5067">
          <cell r="A5067" t="str">
            <v>LF2746006060400</v>
          </cell>
          <cell r="T5067">
            <v>1659</v>
          </cell>
        </row>
        <row r="5068">
          <cell r="A5068" t="str">
            <v>LF2746006060600</v>
          </cell>
          <cell r="T5068">
            <v>6527</v>
          </cell>
        </row>
        <row r="5069">
          <cell r="A5069" t="str">
            <v>LF2746008080600</v>
          </cell>
          <cell r="T5069">
            <v>25</v>
          </cell>
        </row>
        <row r="5070">
          <cell r="A5070" t="str">
            <v>LF2746008080800</v>
          </cell>
          <cell r="T5070">
            <v>3835</v>
          </cell>
        </row>
        <row r="5071">
          <cell r="A5071" t="str">
            <v>LF2746010101000</v>
          </cell>
          <cell r="T5071">
            <v>940</v>
          </cell>
        </row>
        <row r="5072">
          <cell r="A5072" t="str">
            <v>LF2746014141400</v>
          </cell>
          <cell r="T5072">
            <v>370</v>
          </cell>
        </row>
        <row r="5073">
          <cell r="A5073" t="str">
            <v>LF2747806089800</v>
          </cell>
          <cell r="T5073">
            <v>4612</v>
          </cell>
        </row>
        <row r="5074">
          <cell r="A5074" t="str">
            <v>LF2747806089900</v>
          </cell>
          <cell r="T5074">
            <v>0</v>
          </cell>
        </row>
        <row r="5075">
          <cell r="A5075" t="str">
            <v>LF2749804040200</v>
          </cell>
          <cell r="T5075">
            <v>550</v>
          </cell>
        </row>
        <row r="5076">
          <cell r="A5076" t="str">
            <v>LF2749804040400</v>
          </cell>
          <cell r="T5076">
            <v>100</v>
          </cell>
        </row>
        <row r="5077">
          <cell r="A5077" t="str">
            <v>LF2749806060400</v>
          </cell>
          <cell r="T5077">
            <v>1105</v>
          </cell>
        </row>
        <row r="5078">
          <cell r="A5078" t="str">
            <v>LF2749806060600</v>
          </cell>
          <cell r="T5078">
            <v>2232</v>
          </cell>
        </row>
        <row r="5079">
          <cell r="A5079" t="str">
            <v>LF2749808080800</v>
          </cell>
          <cell r="T5079">
            <v>650</v>
          </cell>
        </row>
        <row r="5080">
          <cell r="A5080" t="str">
            <v>LF2749810100800</v>
          </cell>
          <cell r="T5080">
            <v>430</v>
          </cell>
        </row>
        <row r="5081">
          <cell r="A5081" t="str">
            <v>LF2765702029800</v>
          </cell>
          <cell r="T5081">
            <v>2399</v>
          </cell>
        </row>
        <row r="5082">
          <cell r="A5082" t="str">
            <v>LF2765703039800</v>
          </cell>
          <cell r="T5082">
            <v>9500</v>
          </cell>
        </row>
        <row r="5083">
          <cell r="A5083" t="str">
            <v>LF2765704029800</v>
          </cell>
          <cell r="T5083">
            <v>331</v>
          </cell>
        </row>
        <row r="5084">
          <cell r="A5084" t="str">
            <v>LF2765704039800</v>
          </cell>
          <cell r="T5084">
            <v>153</v>
          </cell>
        </row>
        <row r="5085">
          <cell r="A5085" t="str">
            <v>LF2765704049800</v>
          </cell>
          <cell r="T5085">
            <v>53135</v>
          </cell>
        </row>
        <row r="5086">
          <cell r="A5086" t="str">
            <v>LF2765705049800</v>
          </cell>
          <cell r="T5086">
            <v>1813</v>
          </cell>
        </row>
        <row r="5087">
          <cell r="A5087" t="str">
            <v>LF2765705059800</v>
          </cell>
          <cell r="T5087">
            <v>9540</v>
          </cell>
        </row>
        <row r="5088">
          <cell r="A5088" t="str">
            <v>LF2765706049800</v>
          </cell>
          <cell r="T5088">
            <v>22680</v>
          </cell>
        </row>
        <row r="5089">
          <cell r="A5089" t="str">
            <v>LF2765706059800</v>
          </cell>
          <cell r="T5089">
            <v>390</v>
          </cell>
        </row>
        <row r="5090">
          <cell r="A5090" t="str">
            <v>LF2765706069800</v>
          </cell>
          <cell r="T5090">
            <v>66828</v>
          </cell>
        </row>
        <row r="5091">
          <cell r="A5091" t="str">
            <v>LF2765707079800</v>
          </cell>
          <cell r="T5091">
            <v>625</v>
          </cell>
        </row>
        <row r="5092">
          <cell r="A5092" t="str">
            <v>LF2765708069800</v>
          </cell>
          <cell r="T5092">
            <v>5074</v>
          </cell>
        </row>
        <row r="5093">
          <cell r="A5093" t="str">
            <v>LF2765708089800</v>
          </cell>
          <cell r="T5093">
            <v>1846</v>
          </cell>
        </row>
        <row r="5094">
          <cell r="A5094" t="str">
            <v>LF2765710069800</v>
          </cell>
          <cell r="T5094">
            <v>3380</v>
          </cell>
        </row>
        <row r="5095">
          <cell r="A5095" t="str">
            <v>LF2765710089800</v>
          </cell>
          <cell r="T5095">
            <v>4516</v>
          </cell>
        </row>
        <row r="5096">
          <cell r="A5096" t="str">
            <v>LF2765710109800</v>
          </cell>
          <cell r="T5096">
            <v>5088</v>
          </cell>
        </row>
        <row r="5097">
          <cell r="A5097" t="str">
            <v>LF2765712129800</v>
          </cell>
          <cell r="T5097">
            <v>1362</v>
          </cell>
        </row>
        <row r="5098">
          <cell r="A5098" t="str">
            <v>LF2765714149800</v>
          </cell>
          <cell r="T5098">
            <v>4381</v>
          </cell>
        </row>
        <row r="5099">
          <cell r="A5099" t="str">
            <v>LF2767908989800</v>
          </cell>
          <cell r="T5099">
            <v>0</v>
          </cell>
        </row>
        <row r="5100">
          <cell r="A5100" t="str">
            <v>LF3008204129800</v>
          </cell>
          <cell r="T5100">
            <v>510</v>
          </cell>
        </row>
        <row r="5101">
          <cell r="A5101" t="str">
            <v>LF3012912049800</v>
          </cell>
          <cell r="T5101">
            <v>980</v>
          </cell>
        </row>
        <row r="5102">
          <cell r="A5102" t="str">
            <v>LF3013212129800</v>
          </cell>
          <cell r="T5102">
            <v>0</v>
          </cell>
        </row>
        <row r="5103">
          <cell r="A5103" t="str">
            <v>LF3013512129800</v>
          </cell>
          <cell r="T5103">
            <v>833</v>
          </cell>
        </row>
        <row r="5104">
          <cell r="A5104" t="str">
            <v>LF3013612089800</v>
          </cell>
          <cell r="T5104">
            <v>4200</v>
          </cell>
        </row>
        <row r="5105">
          <cell r="A5105" t="str">
            <v>LF3013612129800</v>
          </cell>
          <cell r="T5105">
            <v>258</v>
          </cell>
        </row>
        <row r="5106">
          <cell r="A5106" t="str">
            <v>LF3013812120800</v>
          </cell>
          <cell r="T5106">
            <v>5500</v>
          </cell>
        </row>
        <row r="5107">
          <cell r="A5107" t="str">
            <v>LF3019212029800</v>
          </cell>
          <cell r="T5107">
            <v>1950</v>
          </cell>
        </row>
        <row r="5108">
          <cell r="A5108" t="str">
            <v>LF3025804129800</v>
          </cell>
          <cell r="T5108">
            <v>2600</v>
          </cell>
        </row>
        <row r="5109">
          <cell r="A5109" t="str">
            <v>LF3025806129800</v>
          </cell>
          <cell r="T5109">
            <v>1320</v>
          </cell>
        </row>
        <row r="5110">
          <cell r="A5110" t="str">
            <v>LF3025808129800</v>
          </cell>
          <cell r="T5110">
            <v>1</v>
          </cell>
        </row>
        <row r="5111">
          <cell r="A5111" t="str">
            <v>LF3084012121200</v>
          </cell>
          <cell r="T5111">
            <v>2950</v>
          </cell>
        </row>
        <row r="5112">
          <cell r="A5112" t="str">
            <v>LF3110102029800</v>
          </cell>
          <cell r="T5112">
            <v>2669</v>
          </cell>
        </row>
        <row r="5113">
          <cell r="A5113" t="str">
            <v>LF3110102049800</v>
          </cell>
          <cell r="T5113">
            <v>3605</v>
          </cell>
        </row>
        <row r="5114">
          <cell r="A5114" t="str">
            <v>LF3110103029800</v>
          </cell>
          <cell r="T5114">
            <v>7250</v>
          </cell>
        </row>
        <row r="5115">
          <cell r="A5115" t="str">
            <v>LF3110103049800</v>
          </cell>
          <cell r="T5115">
            <v>2963</v>
          </cell>
        </row>
        <row r="5116">
          <cell r="A5116" t="str">
            <v>LF3110104029800</v>
          </cell>
          <cell r="T5116">
            <v>24803</v>
          </cell>
        </row>
        <row r="5117">
          <cell r="A5117" t="str">
            <v>LF3110104049800</v>
          </cell>
          <cell r="T5117">
            <v>11082</v>
          </cell>
        </row>
        <row r="5118">
          <cell r="A5118" t="str">
            <v>LF3110104069800</v>
          </cell>
          <cell r="T5118">
            <v>524</v>
          </cell>
        </row>
        <row r="5119">
          <cell r="A5119" t="str">
            <v>LF3110104089800</v>
          </cell>
          <cell r="T5119">
            <v>281</v>
          </cell>
        </row>
        <row r="5120">
          <cell r="A5120" t="str">
            <v>LF3110105029800</v>
          </cell>
          <cell r="T5120">
            <v>10710</v>
          </cell>
        </row>
        <row r="5121">
          <cell r="A5121" t="str">
            <v>LF3110105049800</v>
          </cell>
          <cell r="T5121">
            <v>19015</v>
          </cell>
        </row>
        <row r="5122">
          <cell r="A5122" t="str">
            <v>LF3110105069800</v>
          </cell>
          <cell r="T5122">
            <v>5465</v>
          </cell>
        </row>
        <row r="5123">
          <cell r="A5123" t="str">
            <v>LF3110106029800</v>
          </cell>
          <cell r="T5123">
            <v>8946</v>
          </cell>
        </row>
        <row r="5124">
          <cell r="A5124" t="str">
            <v>LF3110106049800</v>
          </cell>
          <cell r="T5124">
            <v>15263</v>
          </cell>
        </row>
        <row r="5125">
          <cell r="A5125" t="str">
            <v>LF3110106069800</v>
          </cell>
          <cell r="T5125">
            <v>25534</v>
          </cell>
        </row>
        <row r="5126">
          <cell r="A5126" t="str">
            <v>LF3110106089800</v>
          </cell>
          <cell r="T5126">
            <v>13990</v>
          </cell>
        </row>
        <row r="5127">
          <cell r="A5127" t="str">
            <v>LF3110106129800</v>
          </cell>
          <cell r="T5127">
            <v>2540</v>
          </cell>
        </row>
        <row r="5128">
          <cell r="A5128" t="str">
            <v>LF3110108049800</v>
          </cell>
          <cell r="T5128">
            <v>1277</v>
          </cell>
        </row>
        <row r="5129">
          <cell r="A5129" t="str">
            <v>LF3110108069800</v>
          </cell>
          <cell r="T5129">
            <v>15495</v>
          </cell>
        </row>
        <row r="5130">
          <cell r="A5130" t="str">
            <v>LF3110108069802</v>
          </cell>
          <cell r="T5130">
            <v>0</v>
          </cell>
        </row>
        <row r="5131">
          <cell r="A5131" t="str">
            <v>LF3110108089800</v>
          </cell>
          <cell r="T5131">
            <v>20669</v>
          </cell>
        </row>
        <row r="5132">
          <cell r="A5132" t="str">
            <v>LF3110108129800</v>
          </cell>
          <cell r="T5132">
            <v>5849</v>
          </cell>
        </row>
        <row r="5133">
          <cell r="A5133" t="str">
            <v>LF3110110069800</v>
          </cell>
          <cell r="T5133">
            <v>9950</v>
          </cell>
        </row>
        <row r="5134">
          <cell r="A5134" t="str">
            <v>LF3110110089800</v>
          </cell>
          <cell r="T5134">
            <v>8069</v>
          </cell>
        </row>
        <row r="5135">
          <cell r="A5135" t="str">
            <v>LF3110110129800</v>
          </cell>
          <cell r="T5135">
            <v>4960</v>
          </cell>
        </row>
        <row r="5136">
          <cell r="A5136" t="str">
            <v>LF3110112069800</v>
          </cell>
          <cell r="T5136">
            <v>1300</v>
          </cell>
        </row>
        <row r="5137">
          <cell r="A5137" t="str">
            <v>LF3110112089800</v>
          </cell>
          <cell r="T5137">
            <v>5185</v>
          </cell>
        </row>
        <row r="5138">
          <cell r="A5138" t="str">
            <v>LF3110112129800</v>
          </cell>
          <cell r="T5138">
            <v>11160</v>
          </cell>
        </row>
        <row r="5139">
          <cell r="A5139" t="str">
            <v>LF3110116129800</v>
          </cell>
          <cell r="T5139">
            <v>1852</v>
          </cell>
        </row>
        <row r="5140">
          <cell r="A5140" t="str">
            <v>LF3110116169800</v>
          </cell>
          <cell r="T5140">
            <v>110</v>
          </cell>
        </row>
        <row r="5141">
          <cell r="A5141" t="str">
            <v>LF3110502029800</v>
          </cell>
          <cell r="T5141">
            <v>5212</v>
          </cell>
        </row>
        <row r="5142">
          <cell r="A5142" t="str">
            <v>LF3110502049800</v>
          </cell>
          <cell r="T5142">
            <v>1184</v>
          </cell>
        </row>
        <row r="5143">
          <cell r="A5143" t="str">
            <v>LF3110503029800</v>
          </cell>
          <cell r="T5143">
            <v>2001</v>
          </cell>
        </row>
        <row r="5144">
          <cell r="A5144" t="str">
            <v>LF3110503049800</v>
          </cell>
          <cell r="T5144">
            <v>3741</v>
          </cell>
        </row>
        <row r="5145">
          <cell r="A5145" t="str">
            <v>LF3110504029800</v>
          </cell>
          <cell r="T5145">
            <v>6261</v>
          </cell>
        </row>
        <row r="5146">
          <cell r="A5146" t="str">
            <v>LF3110504049800</v>
          </cell>
          <cell r="T5146">
            <v>12998</v>
          </cell>
        </row>
        <row r="5147">
          <cell r="A5147" t="str">
            <v>LF3110504069800</v>
          </cell>
          <cell r="T5147">
            <v>2973</v>
          </cell>
        </row>
        <row r="5148">
          <cell r="A5148" t="str">
            <v>LF3110505029800</v>
          </cell>
          <cell r="T5148">
            <v>5133</v>
          </cell>
        </row>
        <row r="5149">
          <cell r="A5149" t="str">
            <v>LF3110505049800</v>
          </cell>
          <cell r="T5149">
            <v>4197</v>
          </cell>
        </row>
        <row r="5150">
          <cell r="A5150" t="str">
            <v>LF3110505069800</v>
          </cell>
          <cell r="T5150">
            <v>1248</v>
          </cell>
        </row>
        <row r="5151">
          <cell r="A5151" t="str">
            <v>LF3110506029800</v>
          </cell>
          <cell r="T5151">
            <v>1800</v>
          </cell>
        </row>
        <row r="5152">
          <cell r="A5152" t="str">
            <v>LF3110506049800</v>
          </cell>
          <cell r="T5152">
            <v>15651</v>
          </cell>
        </row>
        <row r="5153">
          <cell r="A5153" t="str">
            <v>LF3110506069800</v>
          </cell>
          <cell r="T5153">
            <v>2850</v>
          </cell>
        </row>
        <row r="5154">
          <cell r="A5154" t="str">
            <v>LF3110506089800</v>
          </cell>
          <cell r="T5154">
            <v>4740</v>
          </cell>
        </row>
        <row r="5155">
          <cell r="A5155" t="str">
            <v>LF3110508049800</v>
          </cell>
          <cell r="T5155">
            <v>2941</v>
          </cell>
        </row>
        <row r="5156">
          <cell r="A5156" t="str">
            <v>LF3110508069800</v>
          </cell>
          <cell r="T5156">
            <v>3934</v>
          </cell>
        </row>
        <row r="5157">
          <cell r="A5157" t="str">
            <v>LF3110508089800</v>
          </cell>
          <cell r="T5157">
            <v>8586</v>
          </cell>
        </row>
        <row r="5158">
          <cell r="A5158" t="str">
            <v>LF3110512129800</v>
          </cell>
          <cell r="T5158">
            <v>350</v>
          </cell>
        </row>
        <row r="5159">
          <cell r="A5159" t="str">
            <v>LF3116502029800</v>
          </cell>
          <cell r="T5159">
            <v>3530</v>
          </cell>
        </row>
        <row r="5160">
          <cell r="A5160" t="str">
            <v>LF3116503039800</v>
          </cell>
          <cell r="T5160">
            <v>13431</v>
          </cell>
        </row>
        <row r="5161">
          <cell r="A5161" t="str">
            <v>LF3116504049800</v>
          </cell>
          <cell r="T5161">
            <v>6839</v>
          </cell>
        </row>
        <row r="5162">
          <cell r="A5162" t="str">
            <v>LF3116505059800</v>
          </cell>
          <cell r="T5162">
            <v>4195</v>
          </cell>
        </row>
        <row r="5163">
          <cell r="A5163" t="str">
            <v>LF3116506069800</v>
          </cell>
          <cell r="T5163">
            <v>20200</v>
          </cell>
        </row>
        <row r="5164">
          <cell r="A5164" t="str">
            <v>LF3116508089800</v>
          </cell>
          <cell r="T5164">
            <v>13938</v>
          </cell>
        </row>
        <row r="5165">
          <cell r="A5165" t="str">
            <v>LF3116510109800</v>
          </cell>
          <cell r="T5165">
            <v>3290</v>
          </cell>
        </row>
        <row r="5166">
          <cell r="A5166" t="str">
            <v>LF3116512129800</v>
          </cell>
          <cell r="T5166">
            <v>490</v>
          </cell>
        </row>
        <row r="5167">
          <cell r="A5167" t="str">
            <v>LF3125504029800</v>
          </cell>
          <cell r="T5167">
            <v>5749</v>
          </cell>
        </row>
        <row r="5168">
          <cell r="A5168" t="str">
            <v>LF3125504049800</v>
          </cell>
          <cell r="T5168">
            <v>2000</v>
          </cell>
        </row>
        <row r="5169">
          <cell r="A5169" t="str">
            <v>LF3125505029800</v>
          </cell>
          <cell r="T5169">
            <v>3690</v>
          </cell>
        </row>
        <row r="5170">
          <cell r="A5170" t="str">
            <v>LF3125505049800</v>
          </cell>
          <cell r="T5170">
            <v>3730</v>
          </cell>
        </row>
        <row r="5171">
          <cell r="A5171" t="str">
            <v>LF3125505069800</v>
          </cell>
          <cell r="T5171">
            <v>1488</v>
          </cell>
        </row>
        <row r="5172">
          <cell r="A5172" t="str">
            <v>LF3125506029800</v>
          </cell>
          <cell r="T5172">
            <v>4127</v>
          </cell>
        </row>
        <row r="5173">
          <cell r="A5173" t="str">
            <v>LF3125506049800</v>
          </cell>
          <cell r="T5173">
            <v>7333</v>
          </cell>
        </row>
        <row r="5174">
          <cell r="A5174" t="str">
            <v>LF3125506069800</v>
          </cell>
          <cell r="T5174">
            <v>7878</v>
          </cell>
        </row>
        <row r="5175">
          <cell r="A5175" t="str">
            <v>LF3125506089800</v>
          </cell>
          <cell r="T5175">
            <v>2520</v>
          </cell>
        </row>
        <row r="5176">
          <cell r="A5176" t="str">
            <v>LF3125508049800</v>
          </cell>
          <cell r="T5176">
            <v>1200</v>
          </cell>
        </row>
        <row r="5177">
          <cell r="A5177" t="str">
            <v>LF3125508069800</v>
          </cell>
          <cell r="T5177">
            <v>1580</v>
          </cell>
        </row>
        <row r="5178">
          <cell r="A5178" t="str">
            <v>LF3125508089800</v>
          </cell>
          <cell r="T5178">
            <v>2479</v>
          </cell>
        </row>
        <row r="5179">
          <cell r="A5179" t="str">
            <v>LF3125510069800</v>
          </cell>
          <cell r="T5179">
            <v>2000</v>
          </cell>
        </row>
        <row r="5180">
          <cell r="A5180" t="str">
            <v>LF3125510089800</v>
          </cell>
          <cell r="T5180">
            <v>2000</v>
          </cell>
        </row>
        <row r="5181">
          <cell r="A5181" t="str">
            <v>LF3126306129800</v>
          </cell>
          <cell r="T5181">
            <v>0</v>
          </cell>
        </row>
        <row r="5182">
          <cell r="A5182" t="str">
            <v>LF3126306129900</v>
          </cell>
          <cell r="T5182">
            <v>2</v>
          </cell>
        </row>
        <row r="5183">
          <cell r="A5183" t="str">
            <v>LF3146004040400</v>
          </cell>
          <cell r="T5183">
            <v>10333</v>
          </cell>
        </row>
        <row r="5184">
          <cell r="A5184" t="str">
            <v>LF3146005050500</v>
          </cell>
          <cell r="T5184">
            <v>1900</v>
          </cell>
        </row>
        <row r="5185">
          <cell r="A5185" t="str">
            <v>LF3146006060600</v>
          </cell>
          <cell r="T5185">
            <v>6365</v>
          </cell>
        </row>
        <row r="5186">
          <cell r="A5186" t="str">
            <v>LF3154304049800</v>
          </cell>
          <cell r="T5186">
            <v>1168</v>
          </cell>
        </row>
        <row r="5187">
          <cell r="A5187" t="str">
            <v>LF3154305049800</v>
          </cell>
          <cell r="T5187">
            <v>1320</v>
          </cell>
        </row>
        <row r="5188">
          <cell r="A5188" t="str">
            <v>LF3154306049800</v>
          </cell>
          <cell r="T5188">
            <v>1503</v>
          </cell>
        </row>
        <row r="5189">
          <cell r="A5189" t="str">
            <v>LF3154306069800</v>
          </cell>
          <cell r="T5189">
            <v>1425</v>
          </cell>
        </row>
        <row r="5190">
          <cell r="A5190" t="str">
            <v>LF3154308089800</v>
          </cell>
          <cell r="T5190">
            <v>741</v>
          </cell>
        </row>
        <row r="5191">
          <cell r="A5191" t="str">
            <v>LF3912106049800</v>
          </cell>
          <cell r="T5191">
            <v>2615</v>
          </cell>
        </row>
        <row r="5192">
          <cell r="A5192" t="str">
            <v>LF3912108069800</v>
          </cell>
          <cell r="T5192">
            <v>2415</v>
          </cell>
        </row>
        <row r="5193">
          <cell r="A5193" t="str">
            <v>LF3912112089800</v>
          </cell>
          <cell r="T5193">
            <v>3790</v>
          </cell>
        </row>
        <row r="5194">
          <cell r="A5194" t="str">
            <v>LF3914312989800</v>
          </cell>
          <cell r="T5194">
            <v>0</v>
          </cell>
        </row>
        <row r="5195">
          <cell r="A5195" t="str">
            <v>LF3914404029800</v>
          </cell>
          <cell r="T5195">
            <v>12564</v>
          </cell>
        </row>
        <row r="5196">
          <cell r="A5196" t="str">
            <v>LF3914406029800</v>
          </cell>
          <cell r="T5196">
            <v>150</v>
          </cell>
        </row>
        <row r="5197">
          <cell r="A5197" t="str">
            <v>LF3914406049800</v>
          </cell>
          <cell r="T5197">
            <v>25184</v>
          </cell>
        </row>
        <row r="5198">
          <cell r="A5198" t="str">
            <v>LF3914408029800</v>
          </cell>
          <cell r="T5198">
            <v>4899</v>
          </cell>
        </row>
        <row r="5199">
          <cell r="A5199" t="str">
            <v>LF3914408049800</v>
          </cell>
          <cell r="T5199">
            <v>8433</v>
          </cell>
        </row>
        <row r="5200">
          <cell r="A5200" t="str">
            <v>LF3914408069800</v>
          </cell>
          <cell r="T5200">
            <v>17678</v>
          </cell>
        </row>
        <row r="5201">
          <cell r="A5201" t="str">
            <v>LF3914412029800</v>
          </cell>
          <cell r="T5201">
            <v>2759</v>
          </cell>
        </row>
        <row r="5202">
          <cell r="A5202" t="str">
            <v>LF3914412049800</v>
          </cell>
          <cell r="T5202">
            <v>9295</v>
          </cell>
        </row>
        <row r="5203">
          <cell r="A5203" t="str">
            <v>LF3914412069800</v>
          </cell>
          <cell r="T5203">
            <v>5700</v>
          </cell>
        </row>
        <row r="5204">
          <cell r="A5204" t="str">
            <v>LF3914412089800</v>
          </cell>
          <cell r="T5204">
            <v>23975</v>
          </cell>
        </row>
        <row r="5205">
          <cell r="A5205" t="str">
            <v>LF3914416049800</v>
          </cell>
          <cell r="T5205">
            <v>756</v>
          </cell>
        </row>
        <row r="5206">
          <cell r="A5206" t="str">
            <v>LF3914416069800</v>
          </cell>
          <cell r="T5206">
            <v>520</v>
          </cell>
        </row>
        <row r="5207">
          <cell r="A5207" t="str">
            <v>LF3914416089800</v>
          </cell>
          <cell r="T5207">
            <v>1800</v>
          </cell>
        </row>
        <row r="5208">
          <cell r="A5208" t="str">
            <v>LF3914416129800</v>
          </cell>
          <cell r="T5208">
            <v>1950</v>
          </cell>
        </row>
        <row r="5209">
          <cell r="A5209" t="str">
            <v>LF3914702989800</v>
          </cell>
          <cell r="T5209">
            <v>21223</v>
          </cell>
        </row>
        <row r="5210">
          <cell r="A5210" t="str">
            <v>LF3914704989800</v>
          </cell>
          <cell r="T5210">
            <v>7161</v>
          </cell>
        </row>
        <row r="5211">
          <cell r="A5211" t="str">
            <v>LF3914706989800</v>
          </cell>
          <cell r="T5211">
            <v>1100</v>
          </cell>
        </row>
        <row r="5212">
          <cell r="A5212" t="str">
            <v>LF3914708989800</v>
          </cell>
          <cell r="T5212">
            <v>10636</v>
          </cell>
        </row>
        <row r="5213">
          <cell r="A5213" t="str">
            <v>LF3914712989800</v>
          </cell>
          <cell r="T5213">
            <v>1020</v>
          </cell>
        </row>
        <row r="5214">
          <cell r="A5214" t="str">
            <v>LF3914802989800</v>
          </cell>
          <cell r="T5214">
            <v>10794</v>
          </cell>
        </row>
        <row r="5215">
          <cell r="A5215" t="str">
            <v>LF3914804989800</v>
          </cell>
          <cell r="T5215">
            <v>7890</v>
          </cell>
        </row>
        <row r="5216">
          <cell r="A5216" t="str">
            <v>LF3914806989800</v>
          </cell>
          <cell r="T5216">
            <v>4224</v>
          </cell>
        </row>
        <row r="5217">
          <cell r="A5217" t="str">
            <v>LF3914808989800</v>
          </cell>
          <cell r="T5217">
            <v>20410</v>
          </cell>
        </row>
        <row r="5218">
          <cell r="A5218" t="str">
            <v>LF3914812989800</v>
          </cell>
          <cell r="T5218">
            <v>4020</v>
          </cell>
        </row>
        <row r="5219">
          <cell r="A5219" t="str">
            <v>LF3915402989800</v>
          </cell>
          <cell r="T5219">
            <v>5950</v>
          </cell>
        </row>
        <row r="5220">
          <cell r="A5220" t="str">
            <v>LF3915404989800</v>
          </cell>
          <cell r="T5220">
            <v>10194</v>
          </cell>
        </row>
        <row r="5221">
          <cell r="A5221" t="str">
            <v>LF3915406989800</v>
          </cell>
          <cell r="T5221">
            <v>6370</v>
          </cell>
        </row>
        <row r="5222">
          <cell r="A5222" t="str">
            <v>LF3915408989800</v>
          </cell>
          <cell r="T5222">
            <v>9910</v>
          </cell>
        </row>
        <row r="5223">
          <cell r="A5223" t="str">
            <v>LF3915412989800</v>
          </cell>
          <cell r="T5223">
            <v>1550</v>
          </cell>
        </row>
        <row r="5224">
          <cell r="A5224" t="str">
            <v>LF3916502029800</v>
          </cell>
          <cell r="T5224">
            <v>7765</v>
          </cell>
        </row>
        <row r="5225">
          <cell r="A5225" t="str">
            <v>LF3916504029800</v>
          </cell>
          <cell r="T5225">
            <v>4955</v>
          </cell>
        </row>
        <row r="5226">
          <cell r="A5226" t="str">
            <v>LF3916504049800</v>
          </cell>
          <cell r="T5226">
            <v>5406</v>
          </cell>
        </row>
        <row r="5227">
          <cell r="A5227" t="str">
            <v>LF3916506029800</v>
          </cell>
          <cell r="T5227">
            <v>810</v>
          </cell>
        </row>
        <row r="5228">
          <cell r="A5228" t="str">
            <v>LF3916506049800</v>
          </cell>
          <cell r="T5228">
            <v>22427</v>
          </cell>
        </row>
        <row r="5229">
          <cell r="A5229" t="str">
            <v>LF3916506069800</v>
          </cell>
          <cell r="T5229">
            <v>11</v>
          </cell>
        </row>
        <row r="5230">
          <cell r="A5230" t="str">
            <v>LF3916508029800</v>
          </cell>
          <cell r="T5230">
            <v>1474</v>
          </cell>
        </row>
        <row r="5231">
          <cell r="A5231" t="str">
            <v>LF3916508049800</v>
          </cell>
          <cell r="T5231">
            <v>1200</v>
          </cell>
        </row>
        <row r="5232">
          <cell r="A5232" t="str">
            <v>LF3916508069800</v>
          </cell>
          <cell r="T5232">
            <v>9994</v>
          </cell>
        </row>
        <row r="5233">
          <cell r="A5233" t="str">
            <v>LF3916508089800</v>
          </cell>
          <cell r="T5233">
            <v>23073</v>
          </cell>
        </row>
        <row r="5234">
          <cell r="A5234" t="str">
            <v>LF3916512069800</v>
          </cell>
          <cell r="T5234">
            <v>2</v>
          </cell>
        </row>
        <row r="5235">
          <cell r="A5235" t="str">
            <v>LF3916512089800</v>
          </cell>
          <cell r="T5235">
            <v>4702</v>
          </cell>
        </row>
        <row r="5236">
          <cell r="A5236" t="str">
            <v>LF3916512129800</v>
          </cell>
          <cell r="T5236">
            <v>4951</v>
          </cell>
        </row>
        <row r="5237">
          <cell r="A5237" t="str">
            <v>LF3916802029800</v>
          </cell>
          <cell r="T5237">
            <v>472</v>
          </cell>
        </row>
        <row r="5238">
          <cell r="A5238" t="str">
            <v>LF3916804029800</v>
          </cell>
          <cell r="T5238">
            <v>7600</v>
          </cell>
        </row>
        <row r="5239">
          <cell r="A5239" t="str">
            <v>LF3916804049800</v>
          </cell>
          <cell r="T5239">
            <v>3962</v>
          </cell>
        </row>
        <row r="5240">
          <cell r="A5240" t="str">
            <v>LF3916806029800</v>
          </cell>
          <cell r="T5240">
            <v>2098</v>
          </cell>
        </row>
        <row r="5241">
          <cell r="A5241" t="str">
            <v>LF3916806049800</v>
          </cell>
          <cell r="T5241">
            <v>9742</v>
          </cell>
        </row>
        <row r="5242">
          <cell r="A5242" t="str">
            <v>LF3916806069800</v>
          </cell>
          <cell r="T5242">
            <v>110</v>
          </cell>
        </row>
        <row r="5243">
          <cell r="A5243" t="str">
            <v>LF3916808049800</v>
          </cell>
          <cell r="T5243">
            <v>6500</v>
          </cell>
        </row>
        <row r="5244">
          <cell r="A5244" t="str">
            <v>LF3916808069800</v>
          </cell>
          <cell r="T5244">
            <v>3356</v>
          </cell>
        </row>
        <row r="5245">
          <cell r="A5245" t="str">
            <v>LF3916808089800</v>
          </cell>
          <cell r="T5245">
            <v>11018</v>
          </cell>
        </row>
        <row r="5246">
          <cell r="A5246" t="str">
            <v>LF3916812089800</v>
          </cell>
          <cell r="T5246">
            <v>1795</v>
          </cell>
        </row>
        <row r="5247">
          <cell r="A5247" t="str">
            <v>LF3917802989800</v>
          </cell>
          <cell r="T5247">
            <v>6478</v>
          </cell>
        </row>
        <row r="5248">
          <cell r="A5248" t="str">
            <v>LF3917804989800</v>
          </cell>
          <cell r="T5248">
            <v>7094</v>
          </cell>
        </row>
        <row r="5249">
          <cell r="A5249" t="str">
            <v>LF3917806989800</v>
          </cell>
          <cell r="T5249">
            <v>5523</v>
          </cell>
        </row>
        <row r="5250">
          <cell r="A5250" t="str">
            <v>LF3917808989800</v>
          </cell>
          <cell r="T5250">
            <v>8056</v>
          </cell>
        </row>
        <row r="5251">
          <cell r="A5251" t="str">
            <v>LF3917812989800</v>
          </cell>
          <cell r="T5251">
            <v>3999</v>
          </cell>
        </row>
        <row r="5252">
          <cell r="A5252" t="str">
            <v>LF3919504049800</v>
          </cell>
          <cell r="T5252">
            <v>1714</v>
          </cell>
        </row>
        <row r="5253">
          <cell r="A5253" t="str">
            <v>LF3919508089800</v>
          </cell>
          <cell r="T5253">
            <v>965</v>
          </cell>
        </row>
        <row r="5254">
          <cell r="A5254" t="str">
            <v>LF3923502029800</v>
          </cell>
          <cell r="T5254">
            <v>7117</v>
          </cell>
        </row>
        <row r="5255">
          <cell r="A5255" t="str">
            <v>LF3923504029800</v>
          </cell>
          <cell r="T5255">
            <v>1600</v>
          </cell>
        </row>
        <row r="5256">
          <cell r="A5256" t="str">
            <v>LF3923504049800</v>
          </cell>
          <cell r="T5256">
            <v>9100</v>
          </cell>
        </row>
        <row r="5257">
          <cell r="A5257" t="str">
            <v>LF3923506049800</v>
          </cell>
          <cell r="T5257">
            <v>1660</v>
          </cell>
        </row>
        <row r="5258">
          <cell r="A5258" t="str">
            <v>LF3923506069800</v>
          </cell>
          <cell r="T5258">
            <v>5314</v>
          </cell>
        </row>
        <row r="5259">
          <cell r="A5259" t="str">
            <v>LF3923508069800</v>
          </cell>
          <cell r="T5259">
            <v>1100</v>
          </cell>
        </row>
        <row r="5260">
          <cell r="A5260" t="str">
            <v>LF3923508089800</v>
          </cell>
          <cell r="T5260">
            <v>7240</v>
          </cell>
        </row>
        <row r="5261">
          <cell r="A5261" t="str">
            <v>LF3923512129800</v>
          </cell>
          <cell r="T5261">
            <v>1601</v>
          </cell>
        </row>
        <row r="5262">
          <cell r="A5262" t="str">
            <v>LF3924708080200</v>
          </cell>
          <cell r="T5262">
            <v>435</v>
          </cell>
        </row>
        <row r="5263">
          <cell r="A5263" t="str">
            <v>LF3924712120200</v>
          </cell>
          <cell r="T5263">
            <v>608</v>
          </cell>
        </row>
        <row r="5264">
          <cell r="A5264" t="str">
            <v>LF3925402029800</v>
          </cell>
          <cell r="T5264">
            <v>15084</v>
          </cell>
        </row>
        <row r="5265">
          <cell r="A5265" t="str">
            <v>LF3925404049800</v>
          </cell>
          <cell r="T5265">
            <v>11504</v>
          </cell>
        </row>
        <row r="5266">
          <cell r="A5266" t="str">
            <v>LF3925406069800</v>
          </cell>
          <cell r="T5266">
            <v>13853</v>
          </cell>
        </row>
        <row r="5267">
          <cell r="A5267" t="str">
            <v>LF3925408089800</v>
          </cell>
          <cell r="T5267">
            <v>13449</v>
          </cell>
        </row>
        <row r="5268">
          <cell r="A5268" t="str">
            <v>LF3925412129800</v>
          </cell>
          <cell r="T5268">
            <v>6303</v>
          </cell>
        </row>
        <row r="5269">
          <cell r="A5269" t="str">
            <v>LF3925602029800</v>
          </cell>
          <cell r="T5269">
            <v>100</v>
          </cell>
        </row>
        <row r="5270">
          <cell r="A5270" t="str">
            <v>LF3925604029800</v>
          </cell>
          <cell r="T5270">
            <v>6</v>
          </cell>
        </row>
        <row r="5271">
          <cell r="A5271" t="str">
            <v>LF3925604049800</v>
          </cell>
          <cell r="T5271">
            <v>220</v>
          </cell>
        </row>
        <row r="5272">
          <cell r="A5272" t="str">
            <v>LF3925606049800</v>
          </cell>
          <cell r="T5272">
            <v>690</v>
          </cell>
        </row>
        <row r="5273">
          <cell r="A5273" t="str">
            <v>LF3925606069800</v>
          </cell>
          <cell r="T5273">
            <v>350</v>
          </cell>
        </row>
        <row r="5274">
          <cell r="A5274" t="str">
            <v>LF3925608069800</v>
          </cell>
          <cell r="T5274">
            <v>115</v>
          </cell>
        </row>
        <row r="5275">
          <cell r="A5275" t="str">
            <v>LF3925608089800</v>
          </cell>
          <cell r="T5275">
            <v>100</v>
          </cell>
        </row>
        <row r="5276">
          <cell r="A5276" t="str">
            <v>LF3929002029800</v>
          </cell>
          <cell r="T5276">
            <v>2576</v>
          </cell>
        </row>
        <row r="5277">
          <cell r="A5277" t="str">
            <v>LF3929004049800</v>
          </cell>
          <cell r="T5277">
            <v>1600</v>
          </cell>
        </row>
        <row r="5278">
          <cell r="A5278" t="str">
            <v>LF3929006069800</v>
          </cell>
          <cell r="T5278">
            <v>811</v>
          </cell>
        </row>
        <row r="5279">
          <cell r="A5279" t="str">
            <v>LF3929008089800</v>
          </cell>
          <cell r="T5279">
            <v>850</v>
          </cell>
        </row>
        <row r="5280">
          <cell r="A5280" t="str">
            <v>LF3929502029800</v>
          </cell>
          <cell r="T5280">
            <v>3915</v>
          </cell>
        </row>
        <row r="5281">
          <cell r="A5281" t="str">
            <v>LF3929504049800</v>
          </cell>
          <cell r="T5281">
            <v>5195</v>
          </cell>
        </row>
        <row r="5282">
          <cell r="A5282" t="str">
            <v>LF3929506069800</v>
          </cell>
          <cell r="T5282">
            <v>802</v>
          </cell>
        </row>
        <row r="5283">
          <cell r="A5283" t="str">
            <v>LF3929508089800</v>
          </cell>
          <cell r="T5283">
            <v>1632</v>
          </cell>
        </row>
        <row r="5284">
          <cell r="A5284" t="str">
            <v>LF3929512129800</v>
          </cell>
          <cell r="T5284">
            <v>0</v>
          </cell>
        </row>
        <row r="5285">
          <cell r="A5285" t="str">
            <v>LF3946002020200</v>
          </cell>
          <cell r="T5285">
            <v>2392</v>
          </cell>
        </row>
        <row r="5286">
          <cell r="A5286" t="str">
            <v>LF3946004040200</v>
          </cell>
          <cell r="T5286">
            <v>1211</v>
          </cell>
        </row>
        <row r="5287">
          <cell r="A5287" t="str">
            <v>LF3946004040400</v>
          </cell>
          <cell r="T5287">
            <v>8290</v>
          </cell>
        </row>
        <row r="5288">
          <cell r="A5288" t="str">
            <v>LF3946006060400</v>
          </cell>
          <cell r="T5288">
            <v>1005</v>
          </cell>
        </row>
        <row r="5289">
          <cell r="A5289" t="str">
            <v>LF3946006060600</v>
          </cell>
          <cell r="T5289">
            <v>1732</v>
          </cell>
        </row>
        <row r="5290">
          <cell r="A5290" t="str">
            <v>LF3946008080600</v>
          </cell>
          <cell r="T5290">
            <v>800</v>
          </cell>
        </row>
        <row r="5291">
          <cell r="A5291" t="str">
            <v>LF3946008080800</v>
          </cell>
          <cell r="T5291">
            <v>6271</v>
          </cell>
        </row>
        <row r="5292">
          <cell r="A5292" t="str">
            <v>LF3946012121200</v>
          </cell>
          <cell r="T5292">
            <v>4109</v>
          </cell>
        </row>
        <row r="5293">
          <cell r="A5293" t="str">
            <v>LF3959706089900</v>
          </cell>
          <cell r="T5293">
            <v>374</v>
          </cell>
        </row>
        <row r="5294">
          <cell r="A5294" t="str">
            <v>LF3959806149900</v>
          </cell>
          <cell r="T5294">
            <v>30</v>
          </cell>
        </row>
        <row r="5295">
          <cell r="A5295" t="str">
            <v>LF3965702029800</v>
          </cell>
          <cell r="T5295">
            <v>250</v>
          </cell>
        </row>
        <row r="5296">
          <cell r="A5296" t="str">
            <v>LF3965704049800</v>
          </cell>
          <cell r="T5296">
            <v>1360</v>
          </cell>
        </row>
        <row r="5297">
          <cell r="A5297" t="str">
            <v>LF3965706069800</v>
          </cell>
          <cell r="T5297">
            <v>910</v>
          </cell>
        </row>
        <row r="5298">
          <cell r="A5298" t="str">
            <v>LF3965708089800</v>
          </cell>
          <cell r="T5298">
            <v>1220</v>
          </cell>
        </row>
        <row r="5299">
          <cell r="A5299" t="str">
            <v>LF3965712129800</v>
          </cell>
          <cell r="T5299">
            <v>555</v>
          </cell>
        </row>
        <row r="5300">
          <cell r="A5300" t="str">
            <v>LF4870712126102</v>
          </cell>
          <cell r="T5300">
            <v>0</v>
          </cell>
        </row>
        <row r="5301">
          <cell r="A5301" t="str">
            <v>LF4870712126302</v>
          </cell>
          <cell r="T5301">
            <v>0</v>
          </cell>
        </row>
        <row r="5302">
          <cell r="A5302" t="str">
            <v>LF4870712126502</v>
          </cell>
          <cell r="T5302">
            <v>0</v>
          </cell>
        </row>
        <row r="5303">
          <cell r="A5303" t="str">
            <v>LF4870712126702</v>
          </cell>
          <cell r="T5303">
            <v>0</v>
          </cell>
        </row>
        <row r="5304">
          <cell r="A5304" t="str">
            <v>LF4871912126102</v>
          </cell>
          <cell r="T5304">
            <v>0</v>
          </cell>
        </row>
        <row r="5305">
          <cell r="A5305" t="str">
            <v>LF4871912126302</v>
          </cell>
          <cell r="T5305">
            <v>0</v>
          </cell>
        </row>
        <row r="5306">
          <cell r="A5306" t="str">
            <v>LF4871912126502</v>
          </cell>
          <cell r="T5306">
            <v>0</v>
          </cell>
        </row>
        <row r="5307">
          <cell r="A5307" t="str">
            <v>LF4871912126702</v>
          </cell>
          <cell r="T5307">
            <v>0</v>
          </cell>
        </row>
        <row r="5308">
          <cell r="A5308" t="str">
            <v>LF5010112129802</v>
          </cell>
          <cell r="T5308">
            <v>232</v>
          </cell>
        </row>
        <row r="5309">
          <cell r="A5309" t="str">
            <v>LF5010508089802</v>
          </cell>
          <cell r="T5309">
            <v>549</v>
          </cell>
        </row>
        <row r="5310">
          <cell r="A5310" t="str">
            <v>LF5010508129802</v>
          </cell>
          <cell r="T5310">
            <v>104</v>
          </cell>
        </row>
        <row r="5311">
          <cell r="A5311" t="str">
            <v>LF5010512129802</v>
          </cell>
          <cell r="T5311">
            <v>4780</v>
          </cell>
        </row>
        <row r="5312">
          <cell r="A5312" t="str">
            <v>LF5010516169802</v>
          </cell>
          <cell r="T5312">
            <v>534</v>
          </cell>
        </row>
        <row r="5313">
          <cell r="A5313" t="str">
            <v>LF5010520209802</v>
          </cell>
          <cell r="T5313">
            <v>48</v>
          </cell>
        </row>
        <row r="5314">
          <cell r="A5314" t="str">
            <v>LF5010524249802</v>
          </cell>
          <cell r="T5314">
            <v>127</v>
          </cell>
        </row>
        <row r="5315">
          <cell r="A5315" t="str">
            <v>LF5010532329802</v>
          </cell>
          <cell r="T5315">
            <v>184</v>
          </cell>
        </row>
        <row r="5316">
          <cell r="A5316" t="str">
            <v>LF5110104029800</v>
          </cell>
          <cell r="T5316">
            <v>6185</v>
          </cell>
        </row>
        <row r="5317">
          <cell r="A5317" t="str">
            <v>LF5110104049800</v>
          </cell>
          <cell r="T5317">
            <v>8552</v>
          </cell>
        </row>
        <row r="5318">
          <cell r="A5318" t="str">
            <v>LF5110104069800</v>
          </cell>
          <cell r="T5318">
            <v>2325</v>
          </cell>
        </row>
        <row r="5319">
          <cell r="A5319" t="str">
            <v>LF5110104089800</v>
          </cell>
          <cell r="T5319">
            <v>1095</v>
          </cell>
        </row>
        <row r="5320">
          <cell r="A5320" t="str">
            <v>LF5110105029800</v>
          </cell>
          <cell r="T5320">
            <v>960</v>
          </cell>
        </row>
        <row r="5321">
          <cell r="A5321" t="str">
            <v>LF5110105049800</v>
          </cell>
          <cell r="T5321">
            <v>2837</v>
          </cell>
        </row>
        <row r="5322">
          <cell r="A5322" t="str">
            <v>LF5110105069800</v>
          </cell>
          <cell r="T5322">
            <v>1800</v>
          </cell>
        </row>
        <row r="5323">
          <cell r="A5323" t="str">
            <v>LF5110106029800</v>
          </cell>
          <cell r="T5323">
            <v>1400</v>
          </cell>
        </row>
        <row r="5324">
          <cell r="A5324" t="str">
            <v>LF5110106049800</v>
          </cell>
          <cell r="T5324">
            <v>6913</v>
          </cell>
        </row>
        <row r="5325">
          <cell r="A5325" t="str">
            <v>LF5110106069800</v>
          </cell>
          <cell r="T5325">
            <v>10889</v>
          </cell>
        </row>
        <row r="5326">
          <cell r="A5326" t="str">
            <v>LF5110106089800</v>
          </cell>
          <cell r="T5326">
            <v>13613</v>
          </cell>
        </row>
        <row r="5327">
          <cell r="A5327" t="str">
            <v>LF5110106129800</v>
          </cell>
          <cell r="T5327">
            <v>3245</v>
          </cell>
        </row>
        <row r="5328">
          <cell r="A5328" t="str">
            <v>LF5110108049800</v>
          </cell>
          <cell r="T5328">
            <v>100</v>
          </cell>
        </row>
        <row r="5329">
          <cell r="A5329" t="str">
            <v>LF5110108069800</v>
          </cell>
          <cell r="T5329">
            <v>4793</v>
          </cell>
        </row>
        <row r="5330">
          <cell r="A5330" t="str">
            <v>LF5110108089800</v>
          </cell>
          <cell r="T5330">
            <v>17367</v>
          </cell>
        </row>
        <row r="5331">
          <cell r="A5331" t="str">
            <v>LF5110108129800</v>
          </cell>
          <cell r="T5331">
            <v>7848</v>
          </cell>
        </row>
        <row r="5332">
          <cell r="A5332" t="str">
            <v>LF5110110069800</v>
          </cell>
          <cell r="T5332">
            <v>1349</v>
          </cell>
        </row>
        <row r="5333">
          <cell r="A5333" t="str">
            <v>LF5110110089800</v>
          </cell>
          <cell r="T5333">
            <v>5103</v>
          </cell>
        </row>
        <row r="5334">
          <cell r="A5334" t="str">
            <v>LF5110110129800</v>
          </cell>
          <cell r="T5334">
            <v>1927</v>
          </cell>
        </row>
        <row r="5335">
          <cell r="A5335" t="str">
            <v>LF5110112089800</v>
          </cell>
          <cell r="T5335">
            <v>570</v>
          </cell>
        </row>
        <row r="5336">
          <cell r="A5336" t="str">
            <v>LF5110112129800</v>
          </cell>
          <cell r="T5336">
            <v>1492</v>
          </cell>
        </row>
        <row r="5337">
          <cell r="A5337" t="str">
            <v>LF5110114129800</v>
          </cell>
          <cell r="T5337">
            <v>590</v>
          </cell>
        </row>
        <row r="5338">
          <cell r="A5338" t="str">
            <v>LF5110504029800</v>
          </cell>
          <cell r="T5338">
            <v>1899</v>
          </cell>
        </row>
        <row r="5339">
          <cell r="A5339" t="str">
            <v>LF5110504049800</v>
          </cell>
          <cell r="T5339">
            <v>2500</v>
          </cell>
        </row>
        <row r="5340">
          <cell r="A5340" t="str">
            <v>LF5110504069800</v>
          </cell>
          <cell r="T5340">
            <v>1308</v>
          </cell>
        </row>
        <row r="5341">
          <cell r="A5341" t="str">
            <v>LF5110504089800</v>
          </cell>
          <cell r="T5341">
            <v>1351</v>
          </cell>
        </row>
        <row r="5342">
          <cell r="A5342" t="str">
            <v>LF5110505029800</v>
          </cell>
          <cell r="T5342">
            <v>900</v>
          </cell>
        </row>
        <row r="5343">
          <cell r="A5343" t="str">
            <v>LF5110505049800</v>
          </cell>
          <cell r="T5343">
            <v>100</v>
          </cell>
        </row>
        <row r="5344">
          <cell r="A5344" t="str">
            <v>LF5110506029800</v>
          </cell>
          <cell r="T5344">
            <v>100</v>
          </cell>
        </row>
        <row r="5345">
          <cell r="A5345" t="str">
            <v>LF5110506049800</v>
          </cell>
          <cell r="T5345">
            <v>7145</v>
          </cell>
        </row>
        <row r="5346">
          <cell r="A5346" t="str">
            <v>LF5110506069800</v>
          </cell>
          <cell r="T5346">
            <v>4014</v>
          </cell>
        </row>
        <row r="5347">
          <cell r="A5347" t="str">
            <v>LF5110506089800</v>
          </cell>
          <cell r="T5347">
            <v>5813</v>
          </cell>
        </row>
        <row r="5348">
          <cell r="A5348" t="str">
            <v>LF5110506129800</v>
          </cell>
          <cell r="T5348">
            <v>1795</v>
          </cell>
        </row>
        <row r="5349">
          <cell r="A5349" t="str">
            <v>LF5110508069800</v>
          </cell>
          <cell r="T5349">
            <v>5763</v>
          </cell>
        </row>
        <row r="5350">
          <cell r="A5350" t="str">
            <v>LF5110508089800</v>
          </cell>
          <cell r="T5350">
            <v>7206</v>
          </cell>
        </row>
        <row r="5351">
          <cell r="A5351" t="str">
            <v>LF5110508129800</v>
          </cell>
          <cell r="T5351">
            <v>2789</v>
          </cell>
        </row>
        <row r="5352">
          <cell r="A5352" t="str">
            <v>LF5110510069800</v>
          </cell>
          <cell r="T5352">
            <v>2084</v>
          </cell>
        </row>
        <row r="5353">
          <cell r="A5353" t="str">
            <v>LF5110510089800</v>
          </cell>
          <cell r="T5353">
            <v>4050</v>
          </cell>
        </row>
        <row r="5354">
          <cell r="A5354" t="str">
            <v>LF5110510129800</v>
          </cell>
          <cell r="T5354">
            <v>3000</v>
          </cell>
        </row>
        <row r="5355">
          <cell r="A5355" t="str">
            <v>LF5110512089800</v>
          </cell>
          <cell r="T5355">
            <v>1110</v>
          </cell>
        </row>
        <row r="5356">
          <cell r="A5356" t="str">
            <v>LF5110512129800</v>
          </cell>
          <cell r="T5356">
            <v>899</v>
          </cell>
        </row>
        <row r="5357">
          <cell r="A5357" t="str">
            <v>LF5111606989800</v>
          </cell>
          <cell r="T5357">
            <v>100</v>
          </cell>
        </row>
        <row r="5358">
          <cell r="A5358" t="str">
            <v>LF5115006089800</v>
          </cell>
          <cell r="T5358">
            <v>5816</v>
          </cell>
        </row>
        <row r="5359">
          <cell r="A5359" t="str">
            <v>LF5115008069800</v>
          </cell>
          <cell r="T5359">
            <v>7272</v>
          </cell>
        </row>
        <row r="5360">
          <cell r="A5360" t="str">
            <v>LF5115008109800</v>
          </cell>
          <cell r="T5360">
            <v>1753</v>
          </cell>
        </row>
        <row r="5361">
          <cell r="A5361" t="str">
            <v>LF5115010089800</v>
          </cell>
          <cell r="T5361">
            <v>3221</v>
          </cell>
        </row>
        <row r="5362">
          <cell r="A5362" t="str">
            <v>LF5115012089800</v>
          </cell>
          <cell r="T5362">
            <v>52</v>
          </cell>
        </row>
        <row r="5363">
          <cell r="A5363" t="str">
            <v>LF5115404989800</v>
          </cell>
          <cell r="T5363">
            <v>7529</v>
          </cell>
        </row>
        <row r="5364">
          <cell r="A5364" t="str">
            <v>LF5115405989800</v>
          </cell>
          <cell r="T5364">
            <v>1817</v>
          </cell>
        </row>
        <row r="5365">
          <cell r="A5365" t="str">
            <v>LF5115406989800</v>
          </cell>
          <cell r="T5365">
            <v>17064</v>
          </cell>
        </row>
        <row r="5366">
          <cell r="A5366" t="str">
            <v>LF5115408989800</v>
          </cell>
          <cell r="T5366">
            <v>6210</v>
          </cell>
        </row>
        <row r="5367">
          <cell r="A5367" t="str">
            <v>LF5115410989800</v>
          </cell>
          <cell r="T5367">
            <v>3144</v>
          </cell>
        </row>
        <row r="5368">
          <cell r="A5368" t="str">
            <v>LF5115412989800</v>
          </cell>
          <cell r="T5368">
            <v>1602</v>
          </cell>
        </row>
        <row r="5369">
          <cell r="A5369" t="str">
            <v>LF5119204989800</v>
          </cell>
          <cell r="T5369">
            <v>802</v>
          </cell>
        </row>
        <row r="5370">
          <cell r="A5370" t="str">
            <v>LF5119205989800</v>
          </cell>
          <cell r="T5370">
            <v>0</v>
          </cell>
        </row>
        <row r="5371">
          <cell r="A5371" t="str">
            <v>LF5119206989800</v>
          </cell>
          <cell r="T5371">
            <v>0</v>
          </cell>
        </row>
        <row r="5372">
          <cell r="A5372" t="str">
            <v>LF5119208989800</v>
          </cell>
          <cell r="T5372">
            <v>400</v>
          </cell>
        </row>
        <row r="5373">
          <cell r="A5373" t="str">
            <v>LF5119210989800</v>
          </cell>
          <cell r="T5373">
            <v>200</v>
          </cell>
        </row>
        <row r="5374">
          <cell r="A5374" t="str">
            <v>LF5119212989800</v>
          </cell>
          <cell r="T5374">
            <v>61</v>
          </cell>
        </row>
        <row r="5375">
          <cell r="A5375" t="str">
            <v>LF5119704989800</v>
          </cell>
          <cell r="T5375">
            <v>0</v>
          </cell>
        </row>
        <row r="5376">
          <cell r="A5376" t="str">
            <v>LF5123504049800</v>
          </cell>
          <cell r="T5376">
            <v>1426</v>
          </cell>
        </row>
        <row r="5377">
          <cell r="A5377" t="str">
            <v>LF5123505059800</v>
          </cell>
          <cell r="T5377">
            <v>1125</v>
          </cell>
        </row>
        <row r="5378">
          <cell r="A5378" t="str">
            <v>LF5123506069800</v>
          </cell>
          <cell r="T5378">
            <v>4581</v>
          </cell>
        </row>
        <row r="5379">
          <cell r="A5379" t="str">
            <v>LF5123508089800</v>
          </cell>
          <cell r="T5379">
            <v>2405</v>
          </cell>
        </row>
        <row r="5380">
          <cell r="A5380" t="str">
            <v>LF5123510109800</v>
          </cell>
          <cell r="T5380">
            <v>1035</v>
          </cell>
        </row>
        <row r="5381">
          <cell r="A5381" t="str">
            <v>LF5124804989800</v>
          </cell>
          <cell r="T5381">
            <v>210</v>
          </cell>
        </row>
        <row r="5382">
          <cell r="A5382" t="str">
            <v>LF5125504029800</v>
          </cell>
          <cell r="T5382">
            <v>1984</v>
          </cell>
        </row>
        <row r="5383">
          <cell r="A5383" t="str">
            <v>LF5125504049800</v>
          </cell>
          <cell r="T5383">
            <v>2040</v>
          </cell>
        </row>
        <row r="5384">
          <cell r="A5384" t="str">
            <v>LF5125504069800</v>
          </cell>
          <cell r="T5384">
            <v>590</v>
          </cell>
        </row>
        <row r="5385">
          <cell r="A5385" t="str">
            <v>LF5125505049800</v>
          </cell>
          <cell r="T5385">
            <v>1382</v>
          </cell>
        </row>
        <row r="5386">
          <cell r="A5386" t="str">
            <v>LF5125506049800</v>
          </cell>
          <cell r="T5386">
            <v>5163</v>
          </cell>
        </row>
        <row r="5387">
          <cell r="A5387" t="str">
            <v>LF5125506069800</v>
          </cell>
          <cell r="T5387">
            <v>6430</v>
          </cell>
        </row>
        <row r="5388">
          <cell r="A5388" t="str">
            <v>LF5125506089800</v>
          </cell>
          <cell r="T5388">
            <v>5400</v>
          </cell>
        </row>
        <row r="5389">
          <cell r="A5389" t="str">
            <v>LF5125506129800</v>
          </cell>
          <cell r="T5389">
            <v>600</v>
          </cell>
        </row>
        <row r="5390">
          <cell r="A5390" t="str">
            <v>LF5125508069800</v>
          </cell>
          <cell r="T5390">
            <v>4610</v>
          </cell>
        </row>
        <row r="5391">
          <cell r="A5391" t="str">
            <v>LF5125508089800</v>
          </cell>
          <cell r="T5391">
            <v>3520</v>
          </cell>
        </row>
        <row r="5392">
          <cell r="A5392" t="str">
            <v>LF5125508129800</v>
          </cell>
          <cell r="T5392">
            <v>1410</v>
          </cell>
        </row>
        <row r="5393">
          <cell r="A5393" t="str">
            <v>LF5125510089800</v>
          </cell>
          <cell r="T5393">
            <v>1803</v>
          </cell>
        </row>
        <row r="5394">
          <cell r="A5394" t="str">
            <v>LF5125510129800</v>
          </cell>
          <cell r="T5394">
            <v>586</v>
          </cell>
        </row>
        <row r="5395">
          <cell r="A5395" t="str">
            <v>LF5125704029800</v>
          </cell>
          <cell r="T5395">
            <v>700</v>
          </cell>
        </row>
        <row r="5396">
          <cell r="A5396" t="str">
            <v>LF5125704049800</v>
          </cell>
          <cell r="T5396">
            <v>1845</v>
          </cell>
        </row>
        <row r="5397">
          <cell r="A5397" t="str">
            <v>LF5125706049800</v>
          </cell>
          <cell r="T5397">
            <v>1290</v>
          </cell>
        </row>
        <row r="5398">
          <cell r="A5398" t="str">
            <v>LF5125706069800</v>
          </cell>
          <cell r="T5398">
            <v>6355</v>
          </cell>
        </row>
        <row r="5399">
          <cell r="A5399" t="str">
            <v>LF5125706089800</v>
          </cell>
          <cell r="T5399">
            <v>1484</v>
          </cell>
        </row>
        <row r="5400">
          <cell r="A5400" t="str">
            <v>LF5125706129800</v>
          </cell>
          <cell r="T5400">
            <v>630</v>
          </cell>
        </row>
        <row r="5401">
          <cell r="A5401" t="str">
            <v>LF5125708069800</v>
          </cell>
          <cell r="T5401">
            <v>1517</v>
          </cell>
        </row>
        <row r="5402">
          <cell r="A5402" t="str">
            <v>LF5125708089800</v>
          </cell>
          <cell r="T5402">
            <v>2810</v>
          </cell>
        </row>
        <row r="5403">
          <cell r="A5403" t="str">
            <v>LF5125708129800</v>
          </cell>
          <cell r="T5403">
            <v>1130</v>
          </cell>
        </row>
        <row r="5404">
          <cell r="A5404" t="str">
            <v>LF5125710089800</v>
          </cell>
          <cell r="T5404">
            <v>1375</v>
          </cell>
        </row>
        <row r="5405">
          <cell r="A5405" t="str">
            <v>LF5125710129800</v>
          </cell>
          <cell r="T5405">
            <v>0</v>
          </cell>
        </row>
        <row r="5406">
          <cell r="A5406" t="str">
            <v>LF5125715129800</v>
          </cell>
          <cell r="T5406">
            <v>200</v>
          </cell>
        </row>
        <row r="5407">
          <cell r="A5407" t="str">
            <v>LF5130506069800</v>
          </cell>
          <cell r="T5407">
            <v>1400</v>
          </cell>
        </row>
        <row r="5408">
          <cell r="A5408" t="str">
            <v>LF5130606069800</v>
          </cell>
          <cell r="T5408">
            <v>1479</v>
          </cell>
        </row>
        <row r="5409">
          <cell r="A5409" t="str">
            <v>LF5130606089800</v>
          </cell>
          <cell r="T5409">
            <v>1</v>
          </cell>
        </row>
        <row r="5410">
          <cell r="A5410" t="str">
            <v>LF5130706069800</v>
          </cell>
          <cell r="T5410">
            <v>1314</v>
          </cell>
        </row>
        <row r="5411">
          <cell r="A5411" t="str">
            <v>LF5130706089800</v>
          </cell>
          <cell r="T5411">
            <v>402</v>
          </cell>
        </row>
        <row r="5412">
          <cell r="A5412" t="str">
            <v>LF5139604989800</v>
          </cell>
          <cell r="T5412">
            <v>2424</v>
          </cell>
        </row>
        <row r="5413">
          <cell r="A5413" t="str">
            <v>LF5139606989800</v>
          </cell>
          <cell r="T5413">
            <v>7000</v>
          </cell>
        </row>
        <row r="5414">
          <cell r="A5414" t="str">
            <v>LF5139608989800</v>
          </cell>
          <cell r="T5414">
            <v>4783</v>
          </cell>
        </row>
        <row r="5415">
          <cell r="A5415" t="str">
            <v>LF5139610989800</v>
          </cell>
          <cell r="T5415">
            <v>3581</v>
          </cell>
        </row>
        <row r="5416">
          <cell r="A5416" t="str">
            <v>LF5146004040400</v>
          </cell>
          <cell r="T5416">
            <v>839</v>
          </cell>
        </row>
        <row r="5417">
          <cell r="A5417" t="str">
            <v>LF5146005050500</v>
          </cell>
          <cell r="T5417">
            <v>30</v>
          </cell>
        </row>
        <row r="5418">
          <cell r="A5418" t="str">
            <v>LF5146006060400</v>
          </cell>
          <cell r="T5418">
            <v>581</v>
          </cell>
        </row>
        <row r="5419">
          <cell r="A5419" t="str">
            <v>LF5146006060600</v>
          </cell>
          <cell r="T5419">
            <v>3362</v>
          </cell>
        </row>
        <row r="5420">
          <cell r="A5420" t="str">
            <v>LF5146006080600</v>
          </cell>
          <cell r="T5420">
            <v>595</v>
          </cell>
        </row>
        <row r="5421">
          <cell r="A5421" t="str">
            <v>LF5146008080600</v>
          </cell>
          <cell r="T5421">
            <v>2610</v>
          </cell>
        </row>
        <row r="5422">
          <cell r="A5422" t="str">
            <v>LF5146008080800</v>
          </cell>
          <cell r="T5422">
            <v>3338</v>
          </cell>
        </row>
        <row r="5423">
          <cell r="A5423" t="str">
            <v>LF5146010100600</v>
          </cell>
          <cell r="T5423">
            <v>500</v>
          </cell>
        </row>
        <row r="5424">
          <cell r="A5424" t="str">
            <v>LF5146010100800</v>
          </cell>
          <cell r="T5424">
            <v>400</v>
          </cell>
        </row>
        <row r="5425">
          <cell r="A5425" t="str">
            <v>LF5146010101000</v>
          </cell>
          <cell r="T5425">
            <v>1095</v>
          </cell>
        </row>
        <row r="5426">
          <cell r="A5426" t="str">
            <v>LF5149804040200</v>
          </cell>
          <cell r="T5426">
            <v>200</v>
          </cell>
        </row>
        <row r="5427">
          <cell r="A5427" t="str">
            <v>LF5149804040400</v>
          </cell>
          <cell r="T5427">
            <v>400</v>
          </cell>
        </row>
        <row r="5428">
          <cell r="A5428" t="str">
            <v>LF5149806060400</v>
          </cell>
          <cell r="T5428">
            <v>1205</v>
          </cell>
        </row>
        <row r="5429">
          <cell r="A5429" t="str">
            <v>LF5149806060600</v>
          </cell>
          <cell r="T5429">
            <v>810</v>
          </cell>
        </row>
        <row r="5430">
          <cell r="A5430" t="str">
            <v>LF5149806060800</v>
          </cell>
          <cell r="T5430">
            <v>450</v>
          </cell>
        </row>
        <row r="5431">
          <cell r="A5431" t="str">
            <v>LF5149808080600</v>
          </cell>
          <cell r="T5431">
            <v>500</v>
          </cell>
        </row>
        <row r="5432">
          <cell r="A5432" t="str">
            <v>LF5149808080800</v>
          </cell>
          <cell r="T5432">
            <v>534</v>
          </cell>
        </row>
        <row r="5433">
          <cell r="A5433" t="str">
            <v>LF5149810100800</v>
          </cell>
          <cell r="T5433">
            <v>550</v>
          </cell>
        </row>
        <row r="5434">
          <cell r="A5434" t="str">
            <v>LF5159904049800</v>
          </cell>
          <cell r="T5434">
            <v>0</v>
          </cell>
        </row>
        <row r="5435">
          <cell r="A5435" t="str">
            <v>LF5159906069800</v>
          </cell>
          <cell r="T5435">
            <v>100</v>
          </cell>
        </row>
        <row r="5436">
          <cell r="A5436" t="str">
            <v>LF5165404049800</v>
          </cell>
          <cell r="T5436">
            <v>2860</v>
          </cell>
        </row>
        <row r="5437">
          <cell r="A5437" t="str">
            <v>LF5165406069800</v>
          </cell>
          <cell r="T5437">
            <v>5995</v>
          </cell>
        </row>
        <row r="5438">
          <cell r="A5438" t="str">
            <v>LF5165408069800</v>
          </cell>
          <cell r="T5438">
            <v>1218</v>
          </cell>
        </row>
        <row r="5439">
          <cell r="A5439" t="str">
            <v>LF5165408089800</v>
          </cell>
          <cell r="T5439">
            <v>5600</v>
          </cell>
        </row>
        <row r="5440">
          <cell r="A5440" t="str">
            <v>LF5165410089800</v>
          </cell>
          <cell r="T5440">
            <v>750</v>
          </cell>
        </row>
        <row r="5441">
          <cell r="A5441" t="str">
            <v>LF5165410109800</v>
          </cell>
          <cell r="T5441">
            <v>1930</v>
          </cell>
        </row>
        <row r="5442">
          <cell r="A5442" t="str">
            <v>LF5165704049800</v>
          </cell>
          <cell r="T5442">
            <v>3397</v>
          </cell>
        </row>
        <row r="5443">
          <cell r="A5443" t="str">
            <v>LF5165705059800</v>
          </cell>
          <cell r="T5443">
            <v>1450</v>
          </cell>
        </row>
        <row r="5444">
          <cell r="A5444" t="str">
            <v>LF5165706049800</v>
          </cell>
          <cell r="T5444">
            <v>1818</v>
          </cell>
        </row>
        <row r="5445">
          <cell r="A5445" t="str">
            <v>LF5165706069800</v>
          </cell>
          <cell r="T5445">
            <v>5941</v>
          </cell>
        </row>
        <row r="5446">
          <cell r="A5446" t="str">
            <v>LF5165708069800</v>
          </cell>
          <cell r="T5446">
            <v>2910</v>
          </cell>
        </row>
        <row r="5447">
          <cell r="A5447" t="str">
            <v>LF5165708089800</v>
          </cell>
          <cell r="T5447">
            <v>8420</v>
          </cell>
        </row>
        <row r="5448">
          <cell r="A5448" t="str">
            <v>LF5165710069800</v>
          </cell>
          <cell r="T5448">
            <v>1217</v>
          </cell>
        </row>
        <row r="5449">
          <cell r="A5449" t="str">
            <v>LF5165710089800</v>
          </cell>
          <cell r="T5449">
            <v>3725</v>
          </cell>
        </row>
        <row r="5450">
          <cell r="A5450" t="str">
            <v>LF5165710109800</v>
          </cell>
          <cell r="T5450">
            <v>126</v>
          </cell>
        </row>
        <row r="5451">
          <cell r="A5451" t="str">
            <v>LF5165712089800</v>
          </cell>
          <cell r="T5451">
            <v>500</v>
          </cell>
        </row>
        <row r="5452">
          <cell r="A5452" t="str">
            <v>LF5165712129800</v>
          </cell>
          <cell r="T5452">
            <v>1158</v>
          </cell>
        </row>
        <row r="5453">
          <cell r="A5453" t="str">
            <v>LF5219204989800</v>
          </cell>
          <cell r="T5453">
            <v>0</v>
          </cell>
        </row>
        <row r="5454">
          <cell r="A5454" t="str">
            <v>LF5219206049800</v>
          </cell>
          <cell r="T5454">
            <v>0</v>
          </cell>
        </row>
        <row r="5455">
          <cell r="A5455" t="str">
            <v>LF5219206989800</v>
          </cell>
          <cell r="T5455">
            <v>0</v>
          </cell>
        </row>
        <row r="5456">
          <cell r="A5456" t="str">
            <v>LF5219208069800</v>
          </cell>
          <cell r="T5456">
            <v>0</v>
          </cell>
        </row>
        <row r="5457">
          <cell r="A5457" t="str">
            <v>LF5219208989800</v>
          </cell>
          <cell r="T5457">
            <v>1105</v>
          </cell>
        </row>
        <row r="5458">
          <cell r="A5458" t="str">
            <v>LF5219210989800</v>
          </cell>
          <cell r="T5458">
            <v>600</v>
          </cell>
        </row>
        <row r="5459">
          <cell r="A5459" t="str">
            <v>LF5408304029800</v>
          </cell>
          <cell r="T5459">
            <v>0</v>
          </cell>
        </row>
        <row r="5460">
          <cell r="A5460" t="str">
            <v>LF5458704029800</v>
          </cell>
          <cell r="T5460">
            <v>0</v>
          </cell>
        </row>
        <row r="5461">
          <cell r="A5461" t="str">
            <v>LF5488504049800</v>
          </cell>
          <cell r="T5461">
            <v>22947</v>
          </cell>
        </row>
        <row r="5462">
          <cell r="A5462" t="str">
            <v>LF5488506069800</v>
          </cell>
          <cell r="T5462">
            <v>6385</v>
          </cell>
        </row>
        <row r="5463">
          <cell r="A5463" t="str">
            <v>LF5488704029800</v>
          </cell>
          <cell r="T5463">
            <v>7423</v>
          </cell>
        </row>
        <row r="5464">
          <cell r="A5464" t="str">
            <v>LF5488704049800</v>
          </cell>
          <cell r="T5464">
            <v>313</v>
          </cell>
        </row>
        <row r="5465">
          <cell r="A5465" t="str">
            <v>LF5488706049800</v>
          </cell>
          <cell r="T5465">
            <v>825</v>
          </cell>
        </row>
        <row r="5466">
          <cell r="A5466" t="str">
            <v>LF5513702029800</v>
          </cell>
          <cell r="T5466">
            <v>1740</v>
          </cell>
        </row>
        <row r="5467">
          <cell r="A5467" t="str">
            <v>LF5513704049800</v>
          </cell>
          <cell r="T5467">
            <v>1500</v>
          </cell>
        </row>
        <row r="5468">
          <cell r="A5468" t="str">
            <v>LF5579504049800</v>
          </cell>
          <cell r="T5468">
            <v>800</v>
          </cell>
        </row>
        <row r="5469">
          <cell r="A5469" t="str">
            <v>LF5579506069800</v>
          </cell>
          <cell r="T5469">
            <v>533</v>
          </cell>
        </row>
        <row r="5470">
          <cell r="A5470" t="str">
            <v>LF5580002029800</v>
          </cell>
          <cell r="T5470">
            <v>1400</v>
          </cell>
        </row>
        <row r="5471">
          <cell r="A5471" t="str">
            <v>LF5580004049800</v>
          </cell>
          <cell r="T5471">
            <v>1950</v>
          </cell>
        </row>
        <row r="5472">
          <cell r="A5472" t="str">
            <v>LF5580302029800</v>
          </cell>
          <cell r="T5472">
            <v>1252</v>
          </cell>
        </row>
        <row r="5473">
          <cell r="A5473" t="str">
            <v>LF5580304049800</v>
          </cell>
          <cell r="T5473">
            <v>1975</v>
          </cell>
        </row>
        <row r="5474">
          <cell r="A5474" t="str">
            <v>LF5588505059800</v>
          </cell>
          <cell r="T5474">
            <v>0</v>
          </cell>
        </row>
        <row r="5475">
          <cell r="A5475" t="str">
            <v>LF5588704029800</v>
          </cell>
          <cell r="T5475">
            <v>4792</v>
          </cell>
        </row>
        <row r="5476">
          <cell r="A5476" t="str">
            <v>LF5588704049800</v>
          </cell>
          <cell r="T5476">
            <v>1515</v>
          </cell>
        </row>
        <row r="5477">
          <cell r="A5477" t="str">
            <v>LF5588706049800</v>
          </cell>
          <cell r="T5477">
            <v>900</v>
          </cell>
        </row>
        <row r="5478">
          <cell r="A5478" t="str">
            <v>LF5780108089802</v>
          </cell>
          <cell r="T5478">
            <v>1994</v>
          </cell>
        </row>
        <row r="5479">
          <cell r="A5479" t="str">
            <v>LF5780112129802</v>
          </cell>
          <cell r="T5479">
            <v>2136</v>
          </cell>
        </row>
        <row r="5480">
          <cell r="A5480" t="str">
            <v>LF5780116169802</v>
          </cell>
          <cell r="T5480">
            <v>441</v>
          </cell>
        </row>
        <row r="5481">
          <cell r="A5481" t="str">
            <v>LF5780120209802</v>
          </cell>
          <cell r="T5481">
            <v>43</v>
          </cell>
        </row>
        <row r="5482">
          <cell r="A5482" t="str">
            <v>LF5780124249802</v>
          </cell>
          <cell r="T5482">
            <v>18</v>
          </cell>
        </row>
        <row r="5483">
          <cell r="A5483" t="str">
            <v>LF5780132329802</v>
          </cell>
          <cell r="T5483">
            <v>22</v>
          </cell>
        </row>
        <row r="5484">
          <cell r="A5484" t="str">
            <v>LF5780512129802</v>
          </cell>
          <cell r="T5484">
            <v>0</v>
          </cell>
        </row>
        <row r="5485">
          <cell r="A5485" t="str">
            <v>LF5781204049802</v>
          </cell>
          <cell r="T5485">
            <v>6963</v>
          </cell>
        </row>
        <row r="5486">
          <cell r="A5486" t="str">
            <v>LF5781206069802</v>
          </cell>
          <cell r="T5486">
            <v>5144</v>
          </cell>
        </row>
        <row r="5487">
          <cell r="A5487" t="str">
            <v>LF5781208089802</v>
          </cell>
          <cell r="T5487">
            <v>11053</v>
          </cell>
        </row>
        <row r="5488">
          <cell r="A5488" t="str">
            <v>LF5781212129802</v>
          </cell>
          <cell r="T5488">
            <v>12079</v>
          </cell>
        </row>
        <row r="5489">
          <cell r="A5489" t="str">
            <v>LF5781216169802</v>
          </cell>
          <cell r="T5489">
            <v>4219</v>
          </cell>
        </row>
        <row r="5490">
          <cell r="A5490" t="str">
            <v>LF5781220209802</v>
          </cell>
          <cell r="T5490">
            <v>797</v>
          </cell>
        </row>
        <row r="5491">
          <cell r="A5491" t="str">
            <v>LF5781224249802</v>
          </cell>
          <cell r="T5491">
            <v>575</v>
          </cell>
        </row>
        <row r="5492">
          <cell r="A5492" t="str">
            <v>LF5781232329802</v>
          </cell>
          <cell r="T5492">
            <v>404</v>
          </cell>
        </row>
        <row r="5493">
          <cell r="A5493" t="str">
            <v>LF5781238389802</v>
          </cell>
          <cell r="T5493">
            <v>0</v>
          </cell>
        </row>
        <row r="5494">
          <cell r="A5494" t="str">
            <v>LF5781608089802</v>
          </cell>
          <cell r="T5494">
            <v>547</v>
          </cell>
        </row>
        <row r="5495">
          <cell r="A5495" t="str">
            <v>LF5781612129802</v>
          </cell>
          <cell r="T5495">
            <v>1380</v>
          </cell>
        </row>
        <row r="5496">
          <cell r="A5496" t="str">
            <v>LF6210106089800</v>
          </cell>
          <cell r="T5496">
            <v>600</v>
          </cell>
        </row>
        <row r="5497">
          <cell r="A5497" t="str">
            <v>LF6210108069800</v>
          </cell>
          <cell r="T5497">
            <v>0</v>
          </cell>
        </row>
        <row r="5498">
          <cell r="A5498" t="str">
            <v>LF6210108089800</v>
          </cell>
          <cell r="T5498">
            <v>68830</v>
          </cell>
        </row>
        <row r="5499">
          <cell r="A5499" t="str">
            <v>LF6210108129800</v>
          </cell>
          <cell r="T5499">
            <v>8961</v>
          </cell>
        </row>
        <row r="5500">
          <cell r="A5500" t="str">
            <v>LF6210112089800</v>
          </cell>
          <cell r="T5500">
            <v>5639</v>
          </cell>
        </row>
        <row r="5501">
          <cell r="A5501" t="str">
            <v>LF6210112129800</v>
          </cell>
          <cell r="T5501">
            <v>142057</v>
          </cell>
        </row>
        <row r="5502">
          <cell r="A5502" t="str">
            <v>LF6210112169800</v>
          </cell>
          <cell r="T5502">
            <v>3065</v>
          </cell>
        </row>
        <row r="5503">
          <cell r="A5503" t="str">
            <v>LF6210116129800</v>
          </cell>
          <cell r="T5503">
            <v>6810</v>
          </cell>
        </row>
        <row r="5504">
          <cell r="A5504" t="str">
            <v>LF6210116169800</v>
          </cell>
          <cell r="T5504">
            <v>19913</v>
          </cell>
        </row>
        <row r="5505">
          <cell r="A5505" t="str">
            <v>LF6210120169800</v>
          </cell>
          <cell r="T5505">
            <v>0</v>
          </cell>
        </row>
        <row r="5506">
          <cell r="A5506" t="str">
            <v>LF6210120209800</v>
          </cell>
          <cell r="T5506">
            <v>208</v>
          </cell>
        </row>
        <row r="5507">
          <cell r="A5507" t="str">
            <v>LF6210506089800</v>
          </cell>
          <cell r="T5507">
            <v>331</v>
          </cell>
        </row>
        <row r="5508">
          <cell r="A5508" t="str">
            <v>LF6210508089800</v>
          </cell>
          <cell r="T5508">
            <v>91688</v>
          </cell>
        </row>
        <row r="5509">
          <cell r="A5509" t="str">
            <v>LF6210508129800</v>
          </cell>
          <cell r="T5509">
            <v>5621</v>
          </cell>
        </row>
        <row r="5510">
          <cell r="A5510" t="str">
            <v>LF6210512089800</v>
          </cell>
          <cell r="T5510">
            <v>5990</v>
          </cell>
        </row>
        <row r="5511">
          <cell r="A5511" t="str">
            <v>LF6210512129800</v>
          </cell>
          <cell r="T5511">
            <v>120948</v>
          </cell>
        </row>
        <row r="5512">
          <cell r="A5512" t="str">
            <v>LF6210512169800</v>
          </cell>
          <cell r="T5512">
            <v>3955</v>
          </cell>
        </row>
        <row r="5513">
          <cell r="A5513" t="str">
            <v>LF6210516129800</v>
          </cell>
          <cell r="T5513">
            <v>1985</v>
          </cell>
        </row>
        <row r="5514">
          <cell r="A5514" t="str">
            <v>LF6210516169800</v>
          </cell>
          <cell r="T5514">
            <v>11288</v>
          </cell>
        </row>
        <row r="5515">
          <cell r="A5515" t="str">
            <v>LF6210520209800</v>
          </cell>
          <cell r="T5515">
            <v>145</v>
          </cell>
        </row>
        <row r="5516">
          <cell r="A5516" t="str">
            <v>LF6212412659800</v>
          </cell>
          <cell r="T5516">
            <v>0</v>
          </cell>
        </row>
        <row r="5517">
          <cell r="A5517" t="str">
            <v>LF6212412659802</v>
          </cell>
          <cell r="T5517">
            <v>0</v>
          </cell>
        </row>
        <row r="5518">
          <cell r="A5518" t="str">
            <v>LF6216506069800</v>
          </cell>
          <cell r="T5518">
            <v>1725</v>
          </cell>
        </row>
        <row r="5519">
          <cell r="A5519" t="str">
            <v>LF6216508069800</v>
          </cell>
          <cell r="T5519">
            <v>1414</v>
          </cell>
        </row>
        <row r="5520">
          <cell r="A5520" t="str">
            <v>LF6216508089800</v>
          </cell>
          <cell r="T5520">
            <v>109438</v>
          </cell>
        </row>
        <row r="5521">
          <cell r="A5521" t="str">
            <v>LF6216510109800</v>
          </cell>
          <cell r="T5521">
            <v>75</v>
          </cell>
        </row>
        <row r="5522">
          <cell r="A5522" t="str">
            <v>LF6216512089800</v>
          </cell>
          <cell r="T5522">
            <v>28744</v>
          </cell>
        </row>
        <row r="5523">
          <cell r="A5523" t="str">
            <v>LF6216512129800</v>
          </cell>
          <cell r="T5523">
            <v>80308</v>
          </cell>
        </row>
        <row r="5524">
          <cell r="A5524" t="str">
            <v>LF6216516129800</v>
          </cell>
          <cell r="T5524">
            <v>10010</v>
          </cell>
        </row>
        <row r="5525">
          <cell r="A5525" t="str">
            <v>LF6216516169800</v>
          </cell>
          <cell r="T5525">
            <v>12215</v>
          </cell>
        </row>
        <row r="5526">
          <cell r="A5526" t="str">
            <v>LF6216520169800</v>
          </cell>
          <cell r="T5526">
            <v>152</v>
          </cell>
        </row>
        <row r="5527">
          <cell r="A5527" t="str">
            <v>LF6216520209800</v>
          </cell>
          <cell r="T5527">
            <v>149</v>
          </cell>
        </row>
        <row r="5528">
          <cell r="A5528" t="str">
            <v>LF6216806989800</v>
          </cell>
          <cell r="T5528">
            <v>747</v>
          </cell>
        </row>
        <row r="5529">
          <cell r="A5529" t="str">
            <v>LF6216808989800</v>
          </cell>
          <cell r="T5529">
            <v>55812</v>
          </cell>
        </row>
        <row r="5530">
          <cell r="A5530" t="str">
            <v>LF6216810989800</v>
          </cell>
          <cell r="T5530">
            <v>0</v>
          </cell>
        </row>
        <row r="5531">
          <cell r="A5531" t="str">
            <v>LF6216812989800</v>
          </cell>
          <cell r="T5531">
            <v>12261</v>
          </cell>
        </row>
        <row r="5532">
          <cell r="A5532" t="str">
            <v>LF6216816989800</v>
          </cell>
          <cell r="T5532">
            <v>1280</v>
          </cell>
        </row>
        <row r="5533">
          <cell r="A5533" t="str">
            <v>LF6217306089800</v>
          </cell>
          <cell r="T5533">
            <v>201</v>
          </cell>
        </row>
        <row r="5534">
          <cell r="A5534" t="str">
            <v>LF6217308089800</v>
          </cell>
          <cell r="T5534">
            <v>77500</v>
          </cell>
        </row>
        <row r="5535">
          <cell r="A5535" t="str">
            <v>LF6217308129800</v>
          </cell>
          <cell r="T5535">
            <v>601</v>
          </cell>
        </row>
        <row r="5536">
          <cell r="A5536" t="str">
            <v>LF6217310089800</v>
          </cell>
          <cell r="T5536">
            <v>0</v>
          </cell>
        </row>
        <row r="5537">
          <cell r="A5537" t="str">
            <v>LF6217310129800</v>
          </cell>
          <cell r="T5537">
            <v>0</v>
          </cell>
        </row>
        <row r="5538">
          <cell r="A5538" t="str">
            <v>LF6217312089800</v>
          </cell>
          <cell r="T5538">
            <v>376</v>
          </cell>
        </row>
        <row r="5539">
          <cell r="A5539" t="str">
            <v>LF6217312129800</v>
          </cell>
          <cell r="T5539">
            <v>13870</v>
          </cell>
        </row>
        <row r="5540">
          <cell r="A5540" t="str">
            <v>LF6217316169800</v>
          </cell>
          <cell r="T5540">
            <v>10175</v>
          </cell>
        </row>
        <row r="5541">
          <cell r="A5541" t="str">
            <v>LF6217320169800</v>
          </cell>
          <cell r="T5541">
            <v>0</v>
          </cell>
        </row>
        <row r="5542">
          <cell r="A5542" t="str">
            <v>LF6217320209800</v>
          </cell>
          <cell r="T5542">
            <v>125</v>
          </cell>
        </row>
        <row r="5543">
          <cell r="A5543" t="str">
            <v>LF6217406089800</v>
          </cell>
          <cell r="T5543">
            <v>0</v>
          </cell>
        </row>
        <row r="5544">
          <cell r="A5544" t="str">
            <v>LF6217408089800</v>
          </cell>
          <cell r="T5544">
            <v>42473</v>
          </cell>
        </row>
        <row r="5545">
          <cell r="A5545" t="str">
            <v>LF6217408129800</v>
          </cell>
          <cell r="T5545">
            <v>1060</v>
          </cell>
        </row>
        <row r="5546">
          <cell r="A5546" t="str">
            <v>LF6217412089800</v>
          </cell>
          <cell r="T5546">
            <v>755</v>
          </cell>
        </row>
        <row r="5547">
          <cell r="A5547" t="str">
            <v>LF6217412129800</v>
          </cell>
          <cell r="T5547">
            <v>26796</v>
          </cell>
        </row>
        <row r="5548">
          <cell r="A5548" t="str">
            <v>LF6217416169800</v>
          </cell>
          <cell r="T5548">
            <v>2541</v>
          </cell>
        </row>
        <row r="5549">
          <cell r="A5549" t="str">
            <v>LF6217420209800</v>
          </cell>
          <cell r="T5549">
            <v>0</v>
          </cell>
        </row>
        <row r="5550">
          <cell r="A5550" t="str">
            <v>LF6217906069800</v>
          </cell>
          <cell r="T5550">
            <v>0</v>
          </cell>
        </row>
        <row r="5551">
          <cell r="A5551" t="str">
            <v>LF6217906069900</v>
          </cell>
          <cell r="T5551">
            <v>750</v>
          </cell>
        </row>
        <row r="5552">
          <cell r="A5552" t="str">
            <v>LF6217908089800</v>
          </cell>
          <cell r="T5552">
            <v>1700</v>
          </cell>
        </row>
        <row r="5553">
          <cell r="A5553" t="str">
            <v>LF6217908089900</v>
          </cell>
          <cell r="T5553">
            <v>16557</v>
          </cell>
        </row>
        <row r="5554">
          <cell r="A5554" t="str">
            <v>LF6217912129800</v>
          </cell>
          <cell r="T5554">
            <v>3468</v>
          </cell>
        </row>
        <row r="5555">
          <cell r="A5555" t="str">
            <v>LF6217912129900</v>
          </cell>
          <cell r="T5555">
            <v>8425</v>
          </cell>
        </row>
        <row r="5556">
          <cell r="A5556" t="str">
            <v>LF6217916169800</v>
          </cell>
          <cell r="T5556">
            <v>425</v>
          </cell>
        </row>
        <row r="5557">
          <cell r="A5557" t="str">
            <v>LF6217916169900</v>
          </cell>
          <cell r="T5557">
            <v>0</v>
          </cell>
        </row>
        <row r="5558">
          <cell r="A5558" t="str">
            <v>LF6223506069800</v>
          </cell>
          <cell r="T5558">
            <v>323</v>
          </cell>
        </row>
        <row r="5559">
          <cell r="A5559" t="str">
            <v>LF6223508069800</v>
          </cell>
          <cell r="T5559">
            <v>125</v>
          </cell>
        </row>
        <row r="5560">
          <cell r="A5560" t="str">
            <v>LF6223508089800</v>
          </cell>
          <cell r="T5560">
            <v>361069</v>
          </cell>
        </row>
        <row r="5561">
          <cell r="A5561" t="str">
            <v>LF6223512089800</v>
          </cell>
          <cell r="T5561">
            <v>10095</v>
          </cell>
        </row>
        <row r="5562">
          <cell r="A5562" t="str">
            <v>LF6223512129800</v>
          </cell>
          <cell r="T5562">
            <v>281677</v>
          </cell>
        </row>
        <row r="5563">
          <cell r="A5563" t="str">
            <v>LF6223516169800</v>
          </cell>
          <cell r="T5563">
            <v>35680</v>
          </cell>
        </row>
        <row r="5564">
          <cell r="A5564" t="str">
            <v>LF6223520169800</v>
          </cell>
          <cell r="T5564">
            <v>0</v>
          </cell>
        </row>
        <row r="5565">
          <cell r="A5565" t="str">
            <v>LF6223520209800</v>
          </cell>
          <cell r="T5565">
            <v>345</v>
          </cell>
        </row>
        <row r="5566">
          <cell r="A5566" t="str">
            <v>LF6225408089900</v>
          </cell>
          <cell r="T5566">
            <v>1925</v>
          </cell>
        </row>
        <row r="5567">
          <cell r="A5567" t="str">
            <v>LF6225408129900</v>
          </cell>
          <cell r="T5567">
            <v>0</v>
          </cell>
        </row>
        <row r="5568">
          <cell r="A5568" t="str">
            <v>LF6225412129900</v>
          </cell>
          <cell r="T5568">
            <v>2768</v>
          </cell>
        </row>
        <row r="5569">
          <cell r="A5569" t="str">
            <v>LF6225506089800</v>
          </cell>
          <cell r="T5569">
            <v>0</v>
          </cell>
        </row>
        <row r="5570">
          <cell r="A5570" t="str">
            <v>LF6225508069800</v>
          </cell>
          <cell r="T5570">
            <v>0</v>
          </cell>
        </row>
        <row r="5571">
          <cell r="A5571" t="str">
            <v>LF6225508089800</v>
          </cell>
          <cell r="T5571">
            <v>2296</v>
          </cell>
        </row>
        <row r="5572">
          <cell r="A5572" t="str">
            <v>LF6225508129800</v>
          </cell>
          <cell r="T5572">
            <v>345</v>
          </cell>
        </row>
        <row r="5573">
          <cell r="A5573" t="str">
            <v>LF6225512129800</v>
          </cell>
          <cell r="T5573">
            <v>1200</v>
          </cell>
        </row>
        <row r="5574">
          <cell r="A5574" t="str">
            <v>LF6225512169800</v>
          </cell>
          <cell r="T5574">
            <v>0</v>
          </cell>
        </row>
        <row r="5575">
          <cell r="A5575" t="str">
            <v>LF6225906089800</v>
          </cell>
          <cell r="T5575">
            <v>0</v>
          </cell>
        </row>
        <row r="5576">
          <cell r="A5576" t="str">
            <v>LF6225908089800</v>
          </cell>
          <cell r="T5576">
            <v>18126</v>
          </cell>
        </row>
        <row r="5577">
          <cell r="A5577" t="str">
            <v>LF6225908089900</v>
          </cell>
          <cell r="T5577">
            <v>126300</v>
          </cell>
        </row>
        <row r="5578">
          <cell r="A5578" t="str">
            <v>LF6225908129900</v>
          </cell>
          <cell r="T5578">
            <v>0</v>
          </cell>
        </row>
        <row r="5579">
          <cell r="A5579" t="str">
            <v>LF6225912089800</v>
          </cell>
          <cell r="T5579">
            <v>175</v>
          </cell>
        </row>
        <row r="5580">
          <cell r="A5580" t="str">
            <v>LF6225912089900</v>
          </cell>
          <cell r="T5580">
            <v>174</v>
          </cell>
        </row>
        <row r="5581">
          <cell r="A5581" t="str">
            <v>LF6225912129800</v>
          </cell>
          <cell r="T5581">
            <v>737</v>
          </cell>
        </row>
        <row r="5582">
          <cell r="A5582" t="str">
            <v>LF6225912129900</v>
          </cell>
          <cell r="T5582">
            <v>8302</v>
          </cell>
        </row>
        <row r="5583">
          <cell r="A5583" t="str">
            <v>LF6226808089900</v>
          </cell>
          <cell r="T5583">
            <v>2175</v>
          </cell>
        </row>
        <row r="5584">
          <cell r="A5584" t="str">
            <v>LF6226808129800</v>
          </cell>
          <cell r="T5584">
            <v>0</v>
          </cell>
        </row>
        <row r="5585">
          <cell r="A5585" t="str">
            <v>LF6226812129900</v>
          </cell>
          <cell r="T5585">
            <v>196</v>
          </cell>
        </row>
        <row r="5586">
          <cell r="A5586" t="str">
            <v>LF6227408089800</v>
          </cell>
          <cell r="T5586">
            <v>4389</v>
          </cell>
        </row>
        <row r="5587">
          <cell r="A5587" t="str">
            <v>LF6227408089900</v>
          </cell>
          <cell r="T5587">
            <v>1438</v>
          </cell>
        </row>
        <row r="5588">
          <cell r="A5588" t="str">
            <v>LF6227408129800</v>
          </cell>
          <cell r="T5588">
            <v>0</v>
          </cell>
        </row>
        <row r="5589">
          <cell r="A5589" t="str">
            <v>LF6227412129800</v>
          </cell>
          <cell r="T5589">
            <v>0</v>
          </cell>
        </row>
        <row r="5590">
          <cell r="A5590" t="str">
            <v>LF6227412129900</v>
          </cell>
          <cell r="T5590">
            <v>266</v>
          </cell>
        </row>
        <row r="5591">
          <cell r="A5591" t="str">
            <v>LF6228106089800</v>
          </cell>
          <cell r="T5591">
            <v>0</v>
          </cell>
        </row>
        <row r="5592">
          <cell r="A5592" t="str">
            <v>LF6228108089800</v>
          </cell>
          <cell r="T5592">
            <v>1360</v>
          </cell>
        </row>
        <row r="5593">
          <cell r="A5593" t="str">
            <v>LF6228108089900</v>
          </cell>
          <cell r="T5593">
            <v>4675</v>
          </cell>
        </row>
        <row r="5594">
          <cell r="A5594" t="str">
            <v>LF6228108129800</v>
          </cell>
          <cell r="T5594">
            <v>0</v>
          </cell>
        </row>
        <row r="5595">
          <cell r="A5595" t="str">
            <v>LF6228108129900</v>
          </cell>
          <cell r="T5595">
            <v>50</v>
          </cell>
        </row>
        <row r="5596">
          <cell r="A5596" t="str">
            <v>LF6228112129800</v>
          </cell>
          <cell r="T5596">
            <v>20</v>
          </cell>
        </row>
        <row r="5597">
          <cell r="A5597" t="str">
            <v>LF6228112129900</v>
          </cell>
          <cell r="T5597">
            <v>1425</v>
          </cell>
        </row>
        <row r="5598">
          <cell r="A5598" t="str">
            <v>LF6237308424700</v>
          </cell>
          <cell r="T5598">
            <v>573</v>
          </cell>
        </row>
        <row r="5599">
          <cell r="A5599" t="str">
            <v>LF6237308425200</v>
          </cell>
          <cell r="T5599">
            <v>7050</v>
          </cell>
        </row>
        <row r="5600">
          <cell r="A5600" t="str">
            <v>LF6237408414700</v>
          </cell>
          <cell r="T5600">
            <v>2805</v>
          </cell>
        </row>
        <row r="5601">
          <cell r="A5601" t="str">
            <v>LF6237408415200</v>
          </cell>
          <cell r="T5601">
            <v>2863</v>
          </cell>
        </row>
        <row r="5602">
          <cell r="A5602" t="str">
            <v>LF6237412415200</v>
          </cell>
          <cell r="T5602">
            <v>667</v>
          </cell>
        </row>
        <row r="5603">
          <cell r="A5603" t="str">
            <v>LF6246006060600</v>
          </cell>
          <cell r="T5603">
            <v>567</v>
          </cell>
        </row>
        <row r="5604">
          <cell r="A5604" t="str">
            <v>LF6246006060800</v>
          </cell>
          <cell r="T5604">
            <v>0</v>
          </cell>
        </row>
        <row r="5605">
          <cell r="A5605" t="str">
            <v>LF6246008060600</v>
          </cell>
          <cell r="T5605">
            <v>0</v>
          </cell>
        </row>
        <row r="5606">
          <cell r="A5606" t="str">
            <v>LF6246008060800</v>
          </cell>
          <cell r="T5606">
            <v>13</v>
          </cell>
        </row>
        <row r="5607">
          <cell r="A5607" t="str">
            <v>LF6246008080600</v>
          </cell>
          <cell r="T5607">
            <v>100</v>
          </cell>
        </row>
        <row r="5608">
          <cell r="A5608" t="str">
            <v>LF6246008080800</v>
          </cell>
          <cell r="T5608">
            <v>109726</v>
          </cell>
        </row>
        <row r="5609">
          <cell r="A5609" t="str">
            <v>LF6246008081200</v>
          </cell>
          <cell r="T5609">
            <v>3626</v>
          </cell>
        </row>
        <row r="5610">
          <cell r="A5610" t="str">
            <v>LF6246012080800</v>
          </cell>
          <cell r="T5610">
            <v>28396</v>
          </cell>
        </row>
        <row r="5611">
          <cell r="A5611" t="str">
            <v>LF6246012081200</v>
          </cell>
          <cell r="T5611">
            <v>16238</v>
          </cell>
        </row>
        <row r="5612">
          <cell r="A5612" t="str">
            <v>LF6246012120600</v>
          </cell>
          <cell r="T5612">
            <v>0</v>
          </cell>
        </row>
        <row r="5613">
          <cell r="A5613" t="str">
            <v>LF6246012120800</v>
          </cell>
          <cell r="T5613">
            <v>69048</v>
          </cell>
        </row>
        <row r="5614">
          <cell r="A5614" t="str">
            <v>LF6246012121200</v>
          </cell>
          <cell r="T5614">
            <v>64304</v>
          </cell>
        </row>
        <row r="5615">
          <cell r="A5615" t="str">
            <v>LF6246012121600</v>
          </cell>
          <cell r="T5615">
            <v>523</v>
          </cell>
        </row>
        <row r="5616">
          <cell r="A5616" t="str">
            <v>LF6246016081200</v>
          </cell>
          <cell r="T5616">
            <v>0</v>
          </cell>
        </row>
        <row r="5617">
          <cell r="A5617" t="str">
            <v>LF6246016081600</v>
          </cell>
          <cell r="T5617">
            <v>60</v>
          </cell>
        </row>
        <row r="5618">
          <cell r="A5618" t="str">
            <v>LF6246016120800</v>
          </cell>
          <cell r="T5618">
            <v>335</v>
          </cell>
        </row>
        <row r="5619">
          <cell r="A5619" t="str">
            <v>LF6246016121200</v>
          </cell>
          <cell r="T5619">
            <v>1722</v>
          </cell>
        </row>
        <row r="5620">
          <cell r="A5620" t="str">
            <v>LF6246016121600</v>
          </cell>
          <cell r="T5620">
            <v>708</v>
          </cell>
        </row>
        <row r="5621">
          <cell r="A5621" t="str">
            <v>LF6246016160800</v>
          </cell>
          <cell r="T5621">
            <v>5047</v>
          </cell>
        </row>
        <row r="5622">
          <cell r="A5622" t="str">
            <v>LF6246016161200</v>
          </cell>
          <cell r="T5622">
            <v>4167</v>
          </cell>
        </row>
        <row r="5623">
          <cell r="A5623" t="str">
            <v>LF6246016161600</v>
          </cell>
          <cell r="T5623">
            <v>6849</v>
          </cell>
        </row>
        <row r="5624">
          <cell r="A5624" t="str">
            <v>LF6246020201600</v>
          </cell>
          <cell r="T5624">
            <v>0</v>
          </cell>
        </row>
        <row r="5625">
          <cell r="A5625" t="str">
            <v>LF6246020202000</v>
          </cell>
          <cell r="T5625">
            <v>13</v>
          </cell>
        </row>
        <row r="5626">
          <cell r="A5626" t="str">
            <v>LF6249808080800</v>
          </cell>
          <cell r="T5626">
            <v>0</v>
          </cell>
        </row>
        <row r="5627">
          <cell r="A5627" t="str">
            <v>LF6618802029800</v>
          </cell>
          <cell r="T5627">
            <v>15135</v>
          </cell>
        </row>
        <row r="5628">
          <cell r="A5628" t="str">
            <v>LF6618804029800</v>
          </cell>
          <cell r="T5628">
            <v>8900</v>
          </cell>
        </row>
        <row r="5629">
          <cell r="A5629" t="str">
            <v>LF6618804049800</v>
          </cell>
          <cell r="T5629">
            <v>43322</v>
          </cell>
        </row>
        <row r="5630">
          <cell r="A5630" t="str">
            <v>LF6618806029800</v>
          </cell>
          <cell r="T5630">
            <v>1300</v>
          </cell>
        </row>
        <row r="5631">
          <cell r="A5631" t="str">
            <v>LF6618806049800</v>
          </cell>
          <cell r="T5631">
            <v>5590</v>
          </cell>
        </row>
        <row r="5632">
          <cell r="A5632" t="str">
            <v>LF6618806069800</v>
          </cell>
          <cell r="T5632">
            <v>29492</v>
          </cell>
        </row>
        <row r="5633">
          <cell r="A5633" t="str">
            <v>LF6618808049800</v>
          </cell>
          <cell r="T5633">
            <v>2248</v>
          </cell>
        </row>
        <row r="5634">
          <cell r="A5634" t="str">
            <v>LF6618808069800</v>
          </cell>
          <cell r="T5634">
            <v>16282</v>
          </cell>
        </row>
        <row r="5635">
          <cell r="A5635" t="str">
            <v>LF6618808089800</v>
          </cell>
          <cell r="T5635">
            <v>36080</v>
          </cell>
        </row>
        <row r="5636">
          <cell r="A5636" t="str">
            <v>LF6618812089800</v>
          </cell>
          <cell r="T5636">
            <v>4497</v>
          </cell>
        </row>
        <row r="5637">
          <cell r="A5637" t="str">
            <v>LF6618812129800</v>
          </cell>
          <cell r="T5637">
            <v>7510</v>
          </cell>
        </row>
        <row r="5638">
          <cell r="A5638" t="str">
            <v>LF7480908089802</v>
          </cell>
          <cell r="T5638">
            <v>404</v>
          </cell>
        </row>
        <row r="5639">
          <cell r="A5639" t="str">
            <v>LF7480912129802</v>
          </cell>
          <cell r="T5639">
            <v>162</v>
          </cell>
        </row>
        <row r="5640">
          <cell r="A5640" t="str">
            <v>LF7480916169802</v>
          </cell>
          <cell r="T5640">
            <v>0</v>
          </cell>
        </row>
        <row r="5641">
          <cell r="A5641" t="str">
            <v>LF7481806069802</v>
          </cell>
          <cell r="T5641">
            <v>1</v>
          </cell>
        </row>
        <row r="5642">
          <cell r="A5642" t="str">
            <v>LF7481812129802</v>
          </cell>
          <cell r="T5642">
            <v>100</v>
          </cell>
        </row>
        <row r="5643">
          <cell r="A5643" t="str">
            <v>LF7481816169802</v>
          </cell>
          <cell r="T5643">
            <v>0</v>
          </cell>
        </row>
        <row r="5644">
          <cell r="A5644" t="str">
            <v>LF7481820209802</v>
          </cell>
          <cell r="T5644">
            <v>0</v>
          </cell>
        </row>
        <row r="5645">
          <cell r="A5645" t="str">
            <v>LF7481824249802</v>
          </cell>
          <cell r="T5645">
            <v>0</v>
          </cell>
        </row>
        <row r="5646">
          <cell r="A5646" t="str">
            <v>LF7752608089900</v>
          </cell>
          <cell r="T5646">
            <v>1210</v>
          </cell>
        </row>
        <row r="5647">
          <cell r="A5647" t="str">
            <v>LF7783008069902</v>
          </cell>
          <cell r="T5647">
            <v>789</v>
          </cell>
        </row>
        <row r="5648">
          <cell r="A5648" t="str">
            <v>LF7783308069902</v>
          </cell>
          <cell r="T5648">
            <v>460</v>
          </cell>
        </row>
        <row r="5649">
          <cell r="A5649" t="str">
            <v>LF7791508089802</v>
          </cell>
          <cell r="T5649">
            <v>12085</v>
          </cell>
        </row>
        <row r="5650">
          <cell r="A5650" t="str">
            <v>LF7791512129802</v>
          </cell>
          <cell r="T5650">
            <v>32876</v>
          </cell>
        </row>
        <row r="5651">
          <cell r="A5651" t="str">
            <v>LF7791516169802</v>
          </cell>
          <cell r="T5651">
            <v>4119</v>
          </cell>
        </row>
        <row r="5652">
          <cell r="A5652" t="str">
            <v>LF7799108089800</v>
          </cell>
          <cell r="T5652">
            <v>0</v>
          </cell>
        </row>
        <row r="5653">
          <cell r="A5653" t="str">
            <v>LF7799108089802</v>
          </cell>
          <cell r="T5653">
            <v>145</v>
          </cell>
        </row>
        <row r="5654">
          <cell r="A5654" t="str">
            <v>LF7799112129800</v>
          </cell>
          <cell r="T5654">
            <v>93</v>
          </cell>
        </row>
        <row r="5655">
          <cell r="A5655" t="str">
            <v>LF7799116169800</v>
          </cell>
          <cell r="T5655">
            <v>0</v>
          </cell>
        </row>
        <row r="5656">
          <cell r="A5656" t="str">
            <v>LF7799116169814</v>
          </cell>
          <cell r="T5656">
            <v>1</v>
          </cell>
        </row>
        <row r="5657">
          <cell r="A5657" t="str">
            <v>LF7799308049802</v>
          </cell>
          <cell r="T5657">
            <v>170</v>
          </cell>
        </row>
        <row r="5658">
          <cell r="A5658" t="str">
            <v>LF7799308069802</v>
          </cell>
          <cell r="T5658">
            <v>8100</v>
          </cell>
        </row>
        <row r="5659">
          <cell r="A5659" t="str">
            <v>LF7799308089802</v>
          </cell>
          <cell r="T5659">
            <v>0</v>
          </cell>
        </row>
        <row r="5660">
          <cell r="A5660" t="str">
            <v>LF7799708069802</v>
          </cell>
          <cell r="T5660">
            <v>7270</v>
          </cell>
        </row>
        <row r="5661">
          <cell r="A5661" t="str">
            <v>LF7987608089802</v>
          </cell>
          <cell r="T5661">
            <v>24</v>
          </cell>
        </row>
        <row r="5662">
          <cell r="A5662" t="str">
            <v>LF7987612129802</v>
          </cell>
          <cell r="T5662">
            <v>0</v>
          </cell>
        </row>
        <row r="5663">
          <cell r="A5663" t="str">
            <v>LF7988508089802</v>
          </cell>
          <cell r="T5663">
            <v>11</v>
          </cell>
        </row>
        <row r="5664">
          <cell r="A5664" t="str">
            <v>LF7988512129802</v>
          </cell>
          <cell r="T5664">
            <v>0</v>
          </cell>
        </row>
        <row r="5665">
          <cell r="A5665" t="str">
            <v>LF8085708129802</v>
          </cell>
          <cell r="T5665">
            <v>172</v>
          </cell>
        </row>
        <row r="5666">
          <cell r="A5666" t="str">
            <v>LF8085712129802</v>
          </cell>
          <cell r="T5666">
            <v>196</v>
          </cell>
        </row>
        <row r="5667">
          <cell r="A5667" t="str">
            <v>LF8086908089802</v>
          </cell>
          <cell r="T5667">
            <v>335</v>
          </cell>
        </row>
        <row r="5668">
          <cell r="A5668" t="str">
            <v>LF8086912129802</v>
          </cell>
          <cell r="T5668">
            <v>321</v>
          </cell>
        </row>
        <row r="5669">
          <cell r="A5669" t="str">
            <v>LF8086916169802</v>
          </cell>
          <cell r="T5669">
            <v>0</v>
          </cell>
        </row>
        <row r="5670">
          <cell r="A5670" t="str">
            <v>LF8086920209802</v>
          </cell>
          <cell r="T5670">
            <v>0</v>
          </cell>
        </row>
        <row r="5671">
          <cell r="A5671" t="str">
            <v>LF8086924249802</v>
          </cell>
          <cell r="T5671">
            <v>0</v>
          </cell>
        </row>
        <row r="5672">
          <cell r="A5672" t="str">
            <v>LF8086932329802</v>
          </cell>
          <cell r="T5672">
            <v>2</v>
          </cell>
        </row>
        <row r="5673">
          <cell r="A5673" t="str">
            <v>LF8087504049802</v>
          </cell>
          <cell r="T5673">
            <v>0</v>
          </cell>
        </row>
        <row r="5674">
          <cell r="A5674" t="str">
            <v>LF8087506069802</v>
          </cell>
          <cell r="T5674">
            <v>0</v>
          </cell>
        </row>
        <row r="5675">
          <cell r="A5675" t="str">
            <v>LF8087508089802</v>
          </cell>
          <cell r="T5675">
            <v>1358</v>
          </cell>
        </row>
        <row r="5676">
          <cell r="A5676" t="str">
            <v>LF8087512129802</v>
          </cell>
          <cell r="T5676">
            <v>1878</v>
          </cell>
        </row>
        <row r="5677">
          <cell r="A5677" t="str">
            <v>LF8087516169802</v>
          </cell>
          <cell r="T5677">
            <v>920</v>
          </cell>
        </row>
        <row r="5678">
          <cell r="A5678" t="str">
            <v>LF8087520209802</v>
          </cell>
          <cell r="T5678">
            <v>37</v>
          </cell>
        </row>
        <row r="5679">
          <cell r="A5679" t="str">
            <v>LF8087524249802</v>
          </cell>
          <cell r="T5679">
            <v>36</v>
          </cell>
        </row>
        <row r="5680">
          <cell r="A5680" t="str">
            <v>LF8087532329802</v>
          </cell>
          <cell r="T5680">
            <v>134</v>
          </cell>
        </row>
        <row r="5681">
          <cell r="A5681" t="str">
            <v>LF8087708129802</v>
          </cell>
          <cell r="T5681">
            <v>0</v>
          </cell>
        </row>
        <row r="5682">
          <cell r="A5682" t="str">
            <v>LF8087712129802</v>
          </cell>
          <cell r="T5682">
            <v>0</v>
          </cell>
        </row>
        <row r="5683">
          <cell r="A5683" t="str">
            <v>LF8087912129802</v>
          </cell>
          <cell r="T5683">
            <v>1</v>
          </cell>
        </row>
        <row r="5684">
          <cell r="A5684" t="str">
            <v>LF8088108129802</v>
          </cell>
          <cell r="T5684">
            <v>0</v>
          </cell>
        </row>
        <row r="5685">
          <cell r="A5685" t="str">
            <v>LF8088112129802</v>
          </cell>
          <cell r="T5685">
            <v>76</v>
          </cell>
        </row>
        <row r="5686">
          <cell r="A5686" t="str">
            <v>LF8088308129802</v>
          </cell>
          <cell r="T5686">
            <v>0</v>
          </cell>
        </row>
        <row r="5687">
          <cell r="A5687" t="str">
            <v>LF8088312129802</v>
          </cell>
          <cell r="T5687">
            <v>0</v>
          </cell>
        </row>
        <row r="5688">
          <cell r="A5688" t="str">
            <v>LF8088908089802</v>
          </cell>
          <cell r="T5688">
            <v>561</v>
          </cell>
        </row>
        <row r="5689">
          <cell r="A5689" t="str">
            <v>LF8088912129802</v>
          </cell>
          <cell r="T5689">
            <v>221</v>
          </cell>
        </row>
        <row r="5690">
          <cell r="A5690" t="str">
            <v>LF8089108089802</v>
          </cell>
          <cell r="T5690">
            <v>713</v>
          </cell>
        </row>
        <row r="5691">
          <cell r="A5691" t="str">
            <v>LF8089112129802</v>
          </cell>
          <cell r="T5691">
            <v>1048</v>
          </cell>
        </row>
        <row r="5692">
          <cell r="A5692" t="str">
            <v>LF8089308089802</v>
          </cell>
          <cell r="T5692">
            <v>60</v>
          </cell>
        </row>
        <row r="5693">
          <cell r="A5693" t="str">
            <v>LF8089312129802</v>
          </cell>
          <cell r="T5693">
            <v>0</v>
          </cell>
        </row>
        <row r="5694">
          <cell r="A5694" t="str">
            <v>LF8089408129802</v>
          </cell>
          <cell r="T5694">
            <v>61</v>
          </cell>
        </row>
        <row r="5695">
          <cell r="A5695" t="str">
            <v>LF8089508089802</v>
          </cell>
          <cell r="T5695">
            <v>284</v>
          </cell>
        </row>
        <row r="5696">
          <cell r="A5696" t="str">
            <v>LF8089512129802</v>
          </cell>
          <cell r="T5696">
            <v>308</v>
          </cell>
        </row>
        <row r="5697">
          <cell r="A5697" t="str">
            <v>LF8158212049800</v>
          </cell>
          <cell r="T5697">
            <v>0</v>
          </cell>
        </row>
        <row r="5698">
          <cell r="A5698" t="str">
            <v>LF8183904989800</v>
          </cell>
          <cell r="T5698">
            <v>0</v>
          </cell>
        </row>
        <row r="5699">
          <cell r="A5699" t="str">
            <v>LF8184104989800</v>
          </cell>
          <cell r="T5699">
            <v>2453</v>
          </cell>
        </row>
        <row r="5700">
          <cell r="A5700" t="str">
            <v>LF8184304989800</v>
          </cell>
          <cell r="T5700">
            <v>0</v>
          </cell>
        </row>
        <row r="5701">
          <cell r="A5701" t="str">
            <v>LF8184704989800</v>
          </cell>
          <cell r="T5701">
            <v>12348</v>
          </cell>
        </row>
        <row r="5702">
          <cell r="A5702" t="str">
            <v>LF8189408129802</v>
          </cell>
          <cell r="T5702">
            <v>0</v>
          </cell>
        </row>
        <row r="5703">
          <cell r="A5703" t="str">
            <v>LF8189412129802</v>
          </cell>
          <cell r="T5703">
            <v>0</v>
          </cell>
        </row>
        <row r="5704">
          <cell r="A5704" t="str">
            <v>LF8236308080802</v>
          </cell>
          <cell r="T5704">
            <v>225</v>
          </cell>
        </row>
        <row r="5705">
          <cell r="A5705" t="str">
            <v>LF8236312121202</v>
          </cell>
          <cell r="T5705">
            <v>766</v>
          </cell>
        </row>
        <row r="5706">
          <cell r="A5706" t="str">
            <v>LF8236610101002</v>
          </cell>
          <cell r="T5706">
            <v>734</v>
          </cell>
        </row>
        <row r="5707">
          <cell r="A5707" t="str">
            <v>LF8236614140402</v>
          </cell>
          <cell r="T5707">
            <v>4440</v>
          </cell>
        </row>
        <row r="5708">
          <cell r="A5708" t="str">
            <v>LF8288412129802</v>
          </cell>
          <cell r="T5708">
            <v>1057</v>
          </cell>
        </row>
        <row r="5709">
          <cell r="A5709" t="str">
            <v>LF8431608089802</v>
          </cell>
          <cell r="T5709">
            <v>0</v>
          </cell>
        </row>
        <row r="5710">
          <cell r="A5710" t="str">
            <v>LF8431612129802</v>
          </cell>
          <cell r="T5710">
            <v>0</v>
          </cell>
        </row>
        <row r="5711">
          <cell r="A5711" t="str">
            <v>LF8431616169802</v>
          </cell>
          <cell r="T5711">
            <v>0</v>
          </cell>
        </row>
        <row r="5712">
          <cell r="A5712" t="str">
            <v>LF8436908049802</v>
          </cell>
          <cell r="T5712">
            <v>340</v>
          </cell>
        </row>
        <row r="5713">
          <cell r="A5713" t="str">
            <v>LF84369080498BG</v>
          </cell>
          <cell r="T5713">
            <v>0</v>
          </cell>
        </row>
        <row r="5714">
          <cell r="A5714" t="str">
            <v>LF8436908069802</v>
          </cell>
          <cell r="T5714">
            <v>4290</v>
          </cell>
        </row>
        <row r="5715">
          <cell r="A5715" t="str">
            <v>LF84369080698BG</v>
          </cell>
          <cell r="T5715">
            <v>0</v>
          </cell>
        </row>
        <row r="5716">
          <cell r="A5716" t="str">
            <v>LF8436908089802</v>
          </cell>
          <cell r="T5716">
            <v>0</v>
          </cell>
        </row>
        <row r="5717">
          <cell r="A5717" t="str">
            <v>LF84369080898BG</v>
          </cell>
          <cell r="T5717">
            <v>0</v>
          </cell>
        </row>
        <row r="5718">
          <cell r="A5718" t="str">
            <v>LF8436908109802</v>
          </cell>
          <cell r="T5718">
            <v>0</v>
          </cell>
        </row>
        <row r="5719">
          <cell r="A5719" t="str">
            <v>LF8437508089802</v>
          </cell>
          <cell r="T5719">
            <v>630</v>
          </cell>
        </row>
        <row r="5720">
          <cell r="A5720" t="str">
            <v>LF84375080898BG</v>
          </cell>
          <cell r="T5720">
            <v>0</v>
          </cell>
        </row>
        <row r="5721">
          <cell r="A5721" t="str">
            <v>LF8437708089802</v>
          </cell>
          <cell r="T5721">
            <v>27</v>
          </cell>
        </row>
        <row r="5722">
          <cell r="A5722" t="str">
            <v>LF84377080898BG</v>
          </cell>
          <cell r="T5722">
            <v>0</v>
          </cell>
        </row>
        <row r="5723">
          <cell r="A5723" t="str">
            <v>LF8439808049802</v>
          </cell>
          <cell r="T5723">
            <v>306</v>
          </cell>
        </row>
        <row r="5724">
          <cell r="A5724" t="str">
            <v>LF84398080498BG</v>
          </cell>
          <cell r="T5724">
            <v>0</v>
          </cell>
        </row>
        <row r="5725">
          <cell r="A5725" t="str">
            <v>LF8439808069802</v>
          </cell>
          <cell r="T5725">
            <v>3476</v>
          </cell>
        </row>
        <row r="5726">
          <cell r="A5726" t="str">
            <v>LF8439808069802BG</v>
          </cell>
          <cell r="T5726">
            <v>240</v>
          </cell>
        </row>
        <row r="5727">
          <cell r="A5727" t="str">
            <v>LF84398080698BG</v>
          </cell>
          <cell r="T5727">
            <v>0</v>
          </cell>
        </row>
        <row r="5728">
          <cell r="A5728" t="str">
            <v>LF8439808089802</v>
          </cell>
          <cell r="T5728">
            <v>0</v>
          </cell>
        </row>
        <row r="5729">
          <cell r="A5729" t="str">
            <v>LF84398080898BG</v>
          </cell>
          <cell r="T5729">
            <v>0</v>
          </cell>
        </row>
        <row r="5730">
          <cell r="A5730" t="str">
            <v>LF8440908089802</v>
          </cell>
          <cell r="T5730">
            <v>4063</v>
          </cell>
        </row>
        <row r="5731">
          <cell r="A5731" t="str">
            <v>LF84409080898BG</v>
          </cell>
          <cell r="T5731">
            <v>0</v>
          </cell>
        </row>
        <row r="5732">
          <cell r="A5732" t="str">
            <v>LF8440912129802</v>
          </cell>
          <cell r="T5732">
            <v>2243</v>
          </cell>
        </row>
        <row r="5733">
          <cell r="A5733" t="str">
            <v>LF84409121298BG</v>
          </cell>
          <cell r="T5733">
            <v>0</v>
          </cell>
        </row>
        <row r="5734">
          <cell r="A5734" t="str">
            <v>LF8440916169802</v>
          </cell>
          <cell r="T5734">
            <v>215</v>
          </cell>
        </row>
        <row r="5735">
          <cell r="A5735" t="str">
            <v>LF84409161698BG</v>
          </cell>
          <cell r="T5735">
            <v>0</v>
          </cell>
        </row>
        <row r="5736">
          <cell r="A5736" t="str">
            <v>LF8444408049802</v>
          </cell>
          <cell r="T5736">
            <v>0</v>
          </cell>
        </row>
        <row r="5737">
          <cell r="A5737" t="str">
            <v>LF84444080498BG</v>
          </cell>
          <cell r="T5737">
            <v>0</v>
          </cell>
        </row>
        <row r="5738">
          <cell r="A5738" t="str">
            <v>LF8444508049802</v>
          </cell>
          <cell r="T5738">
            <v>0</v>
          </cell>
        </row>
        <row r="5739">
          <cell r="A5739" t="str">
            <v>LF84445080498BG</v>
          </cell>
          <cell r="T5739">
            <v>0</v>
          </cell>
        </row>
        <row r="5740">
          <cell r="A5740" t="str">
            <v>LF8447208089802</v>
          </cell>
          <cell r="T5740">
            <v>0</v>
          </cell>
        </row>
        <row r="5741">
          <cell r="A5741" t="str">
            <v>LF84472080898BG</v>
          </cell>
          <cell r="T5741">
            <v>0</v>
          </cell>
        </row>
        <row r="5742">
          <cell r="A5742" t="str">
            <v>LF8447212129802</v>
          </cell>
          <cell r="T5742">
            <v>80</v>
          </cell>
        </row>
        <row r="5743">
          <cell r="A5743" t="str">
            <v>LF84472121298BG</v>
          </cell>
          <cell r="T5743">
            <v>0</v>
          </cell>
        </row>
        <row r="5744">
          <cell r="A5744" t="str">
            <v>LF8447216169802</v>
          </cell>
          <cell r="T5744">
            <v>0</v>
          </cell>
        </row>
        <row r="5745">
          <cell r="A5745" t="str">
            <v>LF8450608069802</v>
          </cell>
          <cell r="T5745">
            <v>0</v>
          </cell>
        </row>
        <row r="5746">
          <cell r="A5746" t="str">
            <v>LF8450708069802</v>
          </cell>
          <cell r="T5746">
            <v>0</v>
          </cell>
        </row>
        <row r="5747">
          <cell r="A5747" t="str">
            <v>LF8451106069802</v>
          </cell>
          <cell r="T5747">
            <v>110</v>
          </cell>
        </row>
        <row r="5748">
          <cell r="A5748" t="str">
            <v>LF8451108049802</v>
          </cell>
          <cell r="T5748">
            <v>55</v>
          </cell>
        </row>
        <row r="5749">
          <cell r="A5749" t="str">
            <v>LF8451108069802</v>
          </cell>
          <cell r="T5749">
            <v>1471</v>
          </cell>
        </row>
        <row r="5750">
          <cell r="A5750" t="str">
            <v>LF8451308049802</v>
          </cell>
          <cell r="T5750">
            <v>0</v>
          </cell>
        </row>
        <row r="5751">
          <cell r="A5751" t="str">
            <v>LF8451308069802</v>
          </cell>
          <cell r="T5751">
            <v>690</v>
          </cell>
        </row>
        <row r="5752">
          <cell r="A5752" t="str">
            <v>LF8451508049802</v>
          </cell>
          <cell r="T5752">
            <v>0</v>
          </cell>
        </row>
        <row r="5753">
          <cell r="A5753" t="str">
            <v>LF8451508069802</v>
          </cell>
          <cell r="T5753">
            <v>220</v>
          </cell>
        </row>
        <row r="5754">
          <cell r="A5754" t="str">
            <v>LF8452106069802</v>
          </cell>
          <cell r="T5754">
            <v>485</v>
          </cell>
        </row>
        <row r="5755">
          <cell r="A5755" t="str">
            <v>LF8452108049802</v>
          </cell>
          <cell r="T5755">
            <v>60</v>
          </cell>
        </row>
        <row r="5756">
          <cell r="A5756" t="str">
            <v>LF8452108069802</v>
          </cell>
          <cell r="T5756">
            <v>1848</v>
          </cell>
        </row>
        <row r="5757">
          <cell r="A5757" t="str">
            <v>LF8452308049802</v>
          </cell>
          <cell r="T5757">
            <v>0</v>
          </cell>
        </row>
        <row r="5758">
          <cell r="A5758" t="str">
            <v>LF8452308069802</v>
          </cell>
          <cell r="T5758">
            <v>1680</v>
          </cell>
        </row>
        <row r="5759">
          <cell r="A5759" t="str">
            <v>LF8452508049802</v>
          </cell>
          <cell r="T5759">
            <v>0</v>
          </cell>
        </row>
        <row r="5760">
          <cell r="A5760" t="str">
            <v>LF8452508069802</v>
          </cell>
          <cell r="T5760">
            <v>78</v>
          </cell>
        </row>
        <row r="5761">
          <cell r="A5761" t="str">
            <v>LF8489608089802</v>
          </cell>
          <cell r="T5761">
            <v>52</v>
          </cell>
        </row>
        <row r="5762">
          <cell r="A5762" t="str">
            <v>LF8489612129802</v>
          </cell>
          <cell r="T5762">
            <v>10</v>
          </cell>
        </row>
        <row r="5763">
          <cell r="A5763" t="str">
            <v>LF8489708089802</v>
          </cell>
          <cell r="T5763">
            <v>0</v>
          </cell>
        </row>
        <row r="5764">
          <cell r="A5764" t="str">
            <v>LF8489712129802</v>
          </cell>
          <cell r="T5764">
            <v>18</v>
          </cell>
        </row>
        <row r="5765">
          <cell r="A5765" t="str">
            <v>LF8489716169802</v>
          </cell>
          <cell r="T5765">
            <v>2</v>
          </cell>
        </row>
        <row r="5766">
          <cell r="A5766" t="str">
            <v>LF8489720209802</v>
          </cell>
          <cell r="T5766">
            <v>0</v>
          </cell>
        </row>
        <row r="5767">
          <cell r="A5767" t="str">
            <v>LF8489724249802</v>
          </cell>
          <cell r="T5767">
            <v>2</v>
          </cell>
        </row>
        <row r="5768">
          <cell r="A5768" t="str">
            <v>LF8489732329802</v>
          </cell>
          <cell r="T5768">
            <v>1</v>
          </cell>
        </row>
        <row r="5769">
          <cell r="A5769" t="str">
            <v>LF8489808089802</v>
          </cell>
          <cell r="T5769">
            <v>0</v>
          </cell>
        </row>
        <row r="5770">
          <cell r="A5770" t="str">
            <v>LF8489812129802</v>
          </cell>
          <cell r="T5770">
            <v>89</v>
          </cell>
        </row>
        <row r="5771">
          <cell r="A5771" t="str">
            <v>LF8489816169802</v>
          </cell>
          <cell r="T5771">
            <v>60</v>
          </cell>
        </row>
        <row r="5772">
          <cell r="A5772" t="str">
            <v>LF8489820209802</v>
          </cell>
          <cell r="T5772">
            <v>0</v>
          </cell>
        </row>
        <row r="5773">
          <cell r="A5773" t="str">
            <v>LF8489824249802</v>
          </cell>
          <cell r="T5773">
            <v>18</v>
          </cell>
        </row>
        <row r="5774">
          <cell r="A5774" t="str">
            <v>LF8489832329802</v>
          </cell>
          <cell r="T5774">
            <v>8</v>
          </cell>
        </row>
        <row r="5775">
          <cell r="A5775" t="str">
            <v>LF8490308989802</v>
          </cell>
          <cell r="T5775">
            <v>30</v>
          </cell>
        </row>
        <row r="5776">
          <cell r="A5776" t="str">
            <v>LF8770304046102</v>
          </cell>
          <cell r="T5776">
            <v>0</v>
          </cell>
        </row>
        <row r="5777">
          <cell r="A5777" t="str">
            <v>LF8770304046702</v>
          </cell>
          <cell r="T5777">
            <v>0</v>
          </cell>
        </row>
        <row r="5778">
          <cell r="A5778" t="str">
            <v>LF8770304047002</v>
          </cell>
          <cell r="T5778">
            <v>0</v>
          </cell>
        </row>
        <row r="5779">
          <cell r="A5779" t="str">
            <v>LF8770304047102</v>
          </cell>
          <cell r="T5779">
            <v>0</v>
          </cell>
        </row>
        <row r="5780">
          <cell r="A5780" t="str">
            <v>LF8770304047202</v>
          </cell>
          <cell r="T5780">
            <v>0</v>
          </cell>
        </row>
        <row r="5781">
          <cell r="A5781" t="str">
            <v>LF8770304047502</v>
          </cell>
          <cell r="T5781">
            <v>0</v>
          </cell>
        </row>
        <row r="5782">
          <cell r="A5782" t="str">
            <v>LF8770306066102</v>
          </cell>
          <cell r="T5782">
            <v>0</v>
          </cell>
        </row>
        <row r="5783">
          <cell r="A5783" t="str">
            <v>LF8770306066602</v>
          </cell>
          <cell r="T5783">
            <v>0</v>
          </cell>
        </row>
        <row r="5784">
          <cell r="A5784" t="str">
            <v>LF8770306067102</v>
          </cell>
          <cell r="T5784">
            <v>0</v>
          </cell>
        </row>
        <row r="5785">
          <cell r="A5785" t="str">
            <v>LF8770306067202</v>
          </cell>
          <cell r="T5785">
            <v>0</v>
          </cell>
        </row>
        <row r="5786">
          <cell r="A5786" t="str">
            <v>LF8770406067102</v>
          </cell>
          <cell r="T5786">
            <v>0</v>
          </cell>
        </row>
        <row r="5787">
          <cell r="A5787" t="str">
            <v>LF8770506086102</v>
          </cell>
          <cell r="T5787">
            <v>0</v>
          </cell>
        </row>
        <row r="5788">
          <cell r="A5788" t="str">
            <v>LF8770506086402</v>
          </cell>
          <cell r="T5788">
            <v>0</v>
          </cell>
        </row>
        <row r="5789">
          <cell r="A5789" t="str">
            <v>LF8770506086602</v>
          </cell>
          <cell r="T5789">
            <v>0</v>
          </cell>
        </row>
        <row r="5790">
          <cell r="A5790" t="str">
            <v>LF8770506086802</v>
          </cell>
          <cell r="T5790">
            <v>0</v>
          </cell>
        </row>
        <row r="5791">
          <cell r="A5791" t="str">
            <v>LF8770506086902</v>
          </cell>
          <cell r="T5791">
            <v>0</v>
          </cell>
        </row>
        <row r="5792">
          <cell r="A5792" t="str">
            <v>LF8770508086102</v>
          </cell>
          <cell r="T5792">
            <v>0</v>
          </cell>
        </row>
        <row r="5793">
          <cell r="A5793" t="str">
            <v>LF8770508086402</v>
          </cell>
          <cell r="T5793">
            <v>0</v>
          </cell>
        </row>
        <row r="5794">
          <cell r="A5794" t="str">
            <v>LF8770508086602</v>
          </cell>
          <cell r="T5794">
            <v>0</v>
          </cell>
        </row>
        <row r="5795">
          <cell r="A5795" t="str">
            <v>LF8770708086102</v>
          </cell>
          <cell r="T5795">
            <v>0</v>
          </cell>
        </row>
        <row r="5796">
          <cell r="A5796" t="str">
            <v>LF8770708086402</v>
          </cell>
          <cell r="T5796">
            <v>0</v>
          </cell>
        </row>
        <row r="5797">
          <cell r="A5797" t="str">
            <v>LF8770708086602</v>
          </cell>
          <cell r="T5797">
            <v>0</v>
          </cell>
        </row>
        <row r="5798">
          <cell r="A5798" t="str">
            <v>LF8770708086802</v>
          </cell>
          <cell r="T5798">
            <v>0</v>
          </cell>
        </row>
        <row r="5799">
          <cell r="A5799" t="str">
            <v>LF9031912086500</v>
          </cell>
          <cell r="T5799">
            <v>2</v>
          </cell>
        </row>
        <row r="5800">
          <cell r="A5800" t="str">
            <v>LF9031912126500</v>
          </cell>
          <cell r="T5800">
            <v>0</v>
          </cell>
        </row>
        <row r="5801">
          <cell r="A5801" t="str">
            <v>LF9031912126502</v>
          </cell>
          <cell r="T5801">
            <v>0</v>
          </cell>
        </row>
        <row r="5802">
          <cell r="A5802" t="str">
            <v>LF9050408086502</v>
          </cell>
          <cell r="T5802">
            <v>0</v>
          </cell>
        </row>
        <row r="5803">
          <cell r="A5803" t="str">
            <v>LF9050512086502</v>
          </cell>
          <cell r="T5803">
            <v>0</v>
          </cell>
        </row>
        <row r="5804">
          <cell r="A5804" t="str">
            <v>LF9050512126102</v>
          </cell>
          <cell r="T5804">
            <v>15</v>
          </cell>
        </row>
        <row r="5805">
          <cell r="A5805" t="str">
            <v>LF9050512126302</v>
          </cell>
          <cell r="T5805">
            <v>10</v>
          </cell>
        </row>
        <row r="5806">
          <cell r="A5806" t="str">
            <v>LF9050512126502</v>
          </cell>
          <cell r="T5806">
            <v>0</v>
          </cell>
        </row>
        <row r="5807">
          <cell r="A5807" t="str">
            <v>LF9050512126702</v>
          </cell>
          <cell r="T5807">
            <v>115</v>
          </cell>
        </row>
        <row r="5808">
          <cell r="A5808" t="str">
            <v>LF9070304043002</v>
          </cell>
          <cell r="T5808">
            <v>985</v>
          </cell>
        </row>
        <row r="5809">
          <cell r="A5809" t="str">
            <v>LF9070304046102</v>
          </cell>
          <cell r="T5809">
            <v>0</v>
          </cell>
        </row>
        <row r="5810">
          <cell r="A5810" t="str">
            <v>LF9070304046702</v>
          </cell>
          <cell r="T5810">
            <v>0</v>
          </cell>
        </row>
        <row r="5811">
          <cell r="A5811" t="str">
            <v>LF9070304046902</v>
          </cell>
          <cell r="T5811">
            <v>0</v>
          </cell>
        </row>
        <row r="5812">
          <cell r="A5812" t="str">
            <v>LF9070304047002</v>
          </cell>
          <cell r="T5812">
            <v>20</v>
          </cell>
        </row>
        <row r="5813">
          <cell r="A5813" t="str">
            <v>LF9070304047102</v>
          </cell>
          <cell r="T5813">
            <v>0</v>
          </cell>
        </row>
        <row r="5814">
          <cell r="A5814" t="str">
            <v>LF9070304047202</v>
          </cell>
          <cell r="T5814">
            <v>31</v>
          </cell>
        </row>
        <row r="5815">
          <cell r="A5815" t="str">
            <v>LF9070304047702</v>
          </cell>
          <cell r="T5815">
            <v>0</v>
          </cell>
        </row>
        <row r="5816">
          <cell r="A5816" t="str">
            <v>LF9070304048102</v>
          </cell>
          <cell r="T5816">
            <v>0</v>
          </cell>
        </row>
        <row r="5817">
          <cell r="A5817" t="str">
            <v>LF9070306066102</v>
          </cell>
          <cell r="T5817">
            <v>0</v>
          </cell>
        </row>
        <row r="5818">
          <cell r="A5818" t="str">
            <v>LF9070306066602</v>
          </cell>
          <cell r="T5818">
            <v>0</v>
          </cell>
        </row>
        <row r="5819">
          <cell r="A5819" t="str">
            <v>LF9070306066802</v>
          </cell>
          <cell r="T5819">
            <v>41</v>
          </cell>
        </row>
        <row r="5820">
          <cell r="A5820" t="str">
            <v>LF9070306066902</v>
          </cell>
          <cell r="T5820">
            <v>60</v>
          </cell>
        </row>
        <row r="5821">
          <cell r="A5821" t="str">
            <v>LF9070306067002</v>
          </cell>
          <cell r="T5821">
            <v>0</v>
          </cell>
        </row>
        <row r="5822">
          <cell r="A5822" t="str">
            <v>LF9070306067102</v>
          </cell>
          <cell r="T5822">
            <v>0</v>
          </cell>
        </row>
        <row r="5823">
          <cell r="A5823" t="str">
            <v>LF9070306067202</v>
          </cell>
          <cell r="T5823">
            <v>0</v>
          </cell>
        </row>
        <row r="5824">
          <cell r="A5824" t="str">
            <v>LF9070406067002</v>
          </cell>
          <cell r="T5824">
            <v>0</v>
          </cell>
        </row>
        <row r="5825">
          <cell r="A5825" t="str">
            <v>LF9070406067102</v>
          </cell>
          <cell r="T5825">
            <v>3615</v>
          </cell>
        </row>
        <row r="5826">
          <cell r="A5826" t="str">
            <v>LF9070406067202</v>
          </cell>
          <cell r="T5826">
            <v>0</v>
          </cell>
        </row>
        <row r="5827">
          <cell r="A5827" t="str">
            <v>LF9070506086102</v>
          </cell>
          <cell r="T5827">
            <v>0</v>
          </cell>
        </row>
        <row r="5828">
          <cell r="A5828" t="str">
            <v>LF9070506086402</v>
          </cell>
          <cell r="T5828">
            <v>0</v>
          </cell>
        </row>
        <row r="5829">
          <cell r="A5829" t="str">
            <v>LF9070506086602</v>
          </cell>
          <cell r="T5829">
            <v>0</v>
          </cell>
        </row>
        <row r="5830">
          <cell r="A5830" t="str">
            <v>LF9070506086702</v>
          </cell>
          <cell r="T5830">
            <v>0</v>
          </cell>
        </row>
        <row r="5831">
          <cell r="A5831" t="str">
            <v>LF9070506086802</v>
          </cell>
          <cell r="T5831">
            <v>0</v>
          </cell>
        </row>
        <row r="5832">
          <cell r="A5832" t="str">
            <v>LF9070506086902</v>
          </cell>
          <cell r="T5832">
            <v>0</v>
          </cell>
        </row>
        <row r="5833">
          <cell r="A5833" t="str">
            <v>LF9070708086102</v>
          </cell>
          <cell r="T5833">
            <v>0</v>
          </cell>
        </row>
        <row r="5834">
          <cell r="A5834" t="str">
            <v>LF9070708086402</v>
          </cell>
          <cell r="T5834">
            <v>123</v>
          </cell>
        </row>
        <row r="5835">
          <cell r="A5835" t="str">
            <v>LF9070708086602</v>
          </cell>
          <cell r="T5835">
            <v>0</v>
          </cell>
        </row>
        <row r="5836">
          <cell r="A5836" t="str">
            <v>LF9070708086802</v>
          </cell>
          <cell r="T5836">
            <v>0</v>
          </cell>
        </row>
        <row r="5837">
          <cell r="A5837" t="str">
            <v>LF9070712126102</v>
          </cell>
          <cell r="T5837">
            <v>0</v>
          </cell>
        </row>
        <row r="5838">
          <cell r="A5838" t="str">
            <v>LF9070712126302</v>
          </cell>
          <cell r="T5838">
            <v>0</v>
          </cell>
        </row>
        <row r="5839">
          <cell r="A5839" t="str">
            <v>LF9070712126502</v>
          </cell>
          <cell r="T5839">
            <v>0</v>
          </cell>
        </row>
        <row r="5840">
          <cell r="A5840" t="str">
            <v>LF9070712126702</v>
          </cell>
          <cell r="T5840">
            <v>0</v>
          </cell>
        </row>
        <row r="5841">
          <cell r="A5841" t="str">
            <v>LF9071112126102</v>
          </cell>
          <cell r="T5841">
            <v>0</v>
          </cell>
        </row>
        <row r="5842">
          <cell r="A5842" t="str">
            <v>LF9071112126502</v>
          </cell>
          <cell r="T5842">
            <v>0</v>
          </cell>
        </row>
        <row r="5843">
          <cell r="A5843" t="str">
            <v>LF9071112126702</v>
          </cell>
          <cell r="T5843">
            <v>7</v>
          </cell>
        </row>
        <row r="5844">
          <cell r="A5844" t="str">
            <v>LF9072212087002</v>
          </cell>
          <cell r="T5844">
            <v>35</v>
          </cell>
        </row>
        <row r="5845">
          <cell r="A5845" t="str">
            <v>LF9072212087102</v>
          </cell>
          <cell r="T5845">
            <v>330</v>
          </cell>
        </row>
        <row r="5846">
          <cell r="A5846" t="str">
            <v>LF9072212087202</v>
          </cell>
          <cell r="T5846">
            <v>0</v>
          </cell>
        </row>
        <row r="5847">
          <cell r="A5847" t="str">
            <v>P0670908086700</v>
          </cell>
          <cell r="T5847">
            <v>8</v>
          </cell>
        </row>
        <row r="5848">
          <cell r="A5848" t="str">
            <v>P0671206086700</v>
          </cell>
          <cell r="T5848">
            <v>0</v>
          </cell>
        </row>
        <row r="5849">
          <cell r="A5849" t="str">
            <v>P0671706619800</v>
          </cell>
          <cell r="T5849">
            <v>0</v>
          </cell>
        </row>
        <row r="5850">
          <cell r="A5850" t="str">
            <v>P0671706659800</v>
          </cell>
          <cell r="T5850">
            <v>0</v>
          </cell>
        </row>
        <row r="5851">
          <cell r="A5851" t="str">
            <v>P0671706699800</v>
          </cell>
          <cell r="T5851">
            <v>10</v>
          </cell>
        </row>
        <row r="5852">
          <cell r="A5852" t="str">
            <v>P0671706709800</v>
          </cell>
          <cell r="T5852">
            <v>25</v>
          </cell>
        </row>
        <row r="5853">
          <cell r="A5853" t="str">
            <v>P0671706719800</v>
          </cell>
          <cell r="T5853">
            <v>0</v>
          </cell>
        </row>
        <row r="5854">
          <cell r="A5854" t="str">
            <v>P0671709095600</v>
          </cell>
          <cell r="T5854" t="str">
            <v/>
          </cell>
        </row>
        <row r="5855">
          <cell r="A5855" t="str">
            <v>P0671709096100</v>
          </cell>
          <cell r="T5855">
            <v>0</v>
          </cell>
        </row>
        <row r="5856">
          <cell r="A5856" t="str">
            <v>P0671709096400</v>
          </cell>
          <cell r="T5856" t="str">
            <v/>
          </cell>
        </row>
        <row r="5857">
          <cell r="A5857" t="str">
            <v>P0671709096500</v>
          </cell>
          <cell r="T5857">
            <v>0</v>
          </cell>
        </row>
        <row r="5858">
          <cell r="A5858" t="str">
            <v>P0671709096700</v>
          </cell>
          <cell r="T5858">
            <v>25</v>
          </cell>
        </row>
        <row r="5859">
          <cell r="A5859" t="str">
            <v>P0671709096800</v>
          </cell>
          <cell r="T5859">
            <v>0</v>
          </cell>
        </row>
        <row r="5860">
          <cell r="A5860" t="str">
            <v>P0671709096900</v>
          </cell>
          <cell r="T5860">
            <v>0</v>
          </cell>
        </row>
        <row r="5861">
          <cell r="A5861" t="str">
            <v>P0671709097000</v>
          </cell>
          <cell r="T5861">
            <v>0</v>
          </cell>
        </row>
        <row r="5862">
          <cell r="A5862" t="str">
            <v>P0671709097100</v>
          </cell>
          <cell r="T5862">
            <v>0</v>
          </cell>
        </row>
        <row r="5863">
          <cell r="A5863" t="str">
            <v>P0671709097200</v>
          </cell>
          <cell r="T5863">
            <v>12</v>
          </cell>
        </row>
        <row r="5864">
          <cell r="A5864" t="str">
            <v>P0870708086900</v>
          </cell>
          <cell r="T5864">
            <v>5</v>
          </cell>
        </row>
        <row r="5865">
          <cell r="A5865" t="str">
            <v>P0870908067000</v>
          </cell>
          <cell r="T5865">
            <v>0</v>
          </cell>
        </row>
        <row r="5866">
          <cell r="A5866" t="str">
            <v>P0870908086700</v>
          </cell>
          <cell r="T5866">
            <v>0</v>
          </cell>
        </row>
        <row r="5867">
          <cell r="A5867" t="str">
            <v>P0870908086900</v>
          </cell>
          <cell r="T5867">
            <v>0</v>
          </cell>
        </row>
        <row r="5868">
          <cell r="A5868" t="str">
            <v>P0870908087000</v>
          </cell>
          <cell r="T5868">
            <v>0</v>
          </cell>
        </row>
        <row r="5869">
          <cell r="A5869" t="str">
            <v>P0871208087000</v>
          </cell>
          <cell r="T5869">
            <v>0</v>
          </cell>
        </row>
        <row r="5870">
          <cell r="A5870" t="str">
            <v>P0871708619800</v>
          </cell>
          <cell r="T5870">
            <v>0</v>
          </cell>
        </row>
        <row r="5871">
          <cell r="A5871" t="str">
            <v>P0871708659800</v>
          </cell>
          <cell r="T5871">
            <v>0</v>
          </cell>
        </row>
        <row r="5872">
          <cell r="A5872" t="str">
            <v>P0871708679800</v>
          </cell>
          <cell r="T5872">
            <v>0</v>
          </cell>
        </row>
        <row r="5873">
          <cell r="A5873" t="str">
            <v>P0871708699800</v>
          </cell>
          <cell r="T5873">
            <v>0</v>
          </cell>
        </row>
        <row r="5874">
          <cell r="A5874" t="str">
            <v>P0871708709800</v>
          </cell>
          <cell r="T5874">
            <v>5</v>
          </cell>
        </row>
        <row r="5875">
          <cell r="A5875" t="str">
            <v>P0871708719800</v>
          </cell>
          <cell r="T5875">
            <v>0</v>
          </cell>
        </row>
        <row r="5876">
          <cell r="A5876" t="str">
            <v>P0871708729800</v>
          </cell>
          <cell r="T5876">
            <v>0</v>
          </cell>
        </row>
        <row r="5877">
          <cell r="A5877" t="str">
            <v>P0970908086100</v>
          </cell>
          <cell r="T5877">
            <v>0</v>
          </cell>
        </row>
        <row r="5878">
          <cell r="A5878" t="str">
            <v>P0970908086700</v>
          </cell>
          <cell r="T5878">
            <v>0</v>
          </cell>
        </row>
        <row r="5879">
          <cell r="A5879" t="str">
            <v>P0970908086900</v>
          </cell>
          <cell r="T5879">
            <v>0</v>
          </cell>
        </row>
        <row r="5880">
          <cell r="A5880" t="str">
            <v>P0970908087000</v>
          </cell>
          <cell r="T5880">
            <v>1</v>
          </cell>
        </row>
        <row r="5881">
          <cell r="A5881" t="str">
            <v>P0970912126700</v>
          </cell>
          <cell r="T5881">
            <v>6</v>
          </cell>
        </row>
        <row r="5882">
          <cell r="A5882" t="str">
            <v>P0970912127000</v>
          </cell>
          <cell r="T5882">
            <v>100</v>
          </cell>
        </row>
        <row r="5883">
          <cell r="A5883" t="str">
            <v>P0971208086900</v>
          </cell>
          <cell r="T5883">
            <v>1099</v>
          </cell>
        </row>
        <row r="5884">
          <cell r="A5884" t="str">
            <v>P0971715659800</v>
          </cell>
          <cell r="T5884">
            <v>0</v>
          </cell>
        </row>
        <row r="5885">
          <cell r="A5885" t="str">
            <v>P0971715679800</v>
          </cell>
          <cell r="T5885">
            <v>0</v>
          </cell>
        </row>
        <row r="5886">
          <cell r="A5886" t="str">
            <v>P0971715699800</v>
          </cell>
          <cell r="T5886">
            <v>0</v>
          </cell>
        </row>
        <row r="5887">
          <cell r="A5887" t="str">
            <v>P0971715709800</v>
          </cell>
          <cell r="T5887">
            <v>0</v>
          </cell>
        </row>
        <row r="5888">
          <cell r="A5888" t="str">
            <v>P0971715719800</v>
          </cell>
          <cell r="T5888">
            <v>0</v>
          </cell>
        </row>
        <row r="5889">
          <cell r="A5889" t="str">
            <v>RE5781208089802</v>
          </cell>
          <cell r="T5889">
            <v>0</v>
          </cell>
        </row>
        <row r="5890">
          <cell r="A5890">
            <v>2718506989800</v>
          </cell>
          <cell r="T5890">
            <v>5</v>
          </cell>
        </row>
        <row r="5891">
          <cell r="A5891">
            <v>2719006989900</v>
          </cell>
          <cell r="T5891">
            <v>600</v>
          </cell>
        </row>
        <row r="5892">
          <cell r="A5892">
            <v>2719007989800</v>
          </cell>
          <cell r="T5892">
            <v>0</v>
          </cell>
        </row>
        <row r="5893">
          <cell r="A5893">
            <v>2719307989800</v>
          </cell>
          <cell r="T5893">
            <v>382</v>
          </cell>
        </row>
        <row r="5894">
          <cell r="A5894">
            <v>2719405989800</v>
          </cell>
          <cell r="T5894">
            <v>14069</v>
          </cell>
        </row>
        <row r="5895">
          <cell r="A5895">
            <v>2719410989800</v>
          </cell>
          <cell r="T5895">
            <v>6559</v>
          </cell>
        </row>
        <row r="5896">
          <cell r="A5896">
            <v>2725503029800</v>
          </cell>
          <cell r="T5896">
            <v>0</v>
          </cell>
        </row>
        <row r="5897">
          <cell r="A5897">
            <v>3110504049800</v>
          </cell>
          <cell r="T5897">
            <v>30</v>
          </cell>
        </row>
        <row r="5898">
          <cell r="A5898">
            <v>3914304989800</v>
          </cell>
          <cell r="T5898">
            <v>0</v>
          </cell>
        </row>
        <row r="5899">
          <cell r="A5899">
            <v>3914312989800</v>
          </cell>
          <cell r="T5899">
            <v>0</v>
          </cell>
        </row>
        <row r="5900">
          <cell r="A5900">
            <v>3918602989800</v>
          </cell>
          <cell r="T5900">
            <v>1420</v>
          </cell>
        </row>
        <row r="5901">
          <cell r="A5901">
            <v>3918604989800</v>
          </cell>
          <cell r="T5901">
            <v>2365</v>
          </cell>
        </row>
        <row r="5902">
          <cell r="A5902">
            <v>3918606989800</v>
          </cell>
          <cell r="T5902">
            <v>1005</v>
          </cell>
        </row>
        <row r="5903">
          <cell r="A5903">
            <v>3918608989800</v>
          </cell>
          <cell r="T5903">
            <v>4020</v>
          </cell>
        </row>
        <row r="5904">
          <cell r="A5904">
            <v>3918612989800</v>
          </cell>
          <cell r="T5904">
            <v>1680</v>
          </cell>
        </row>
        <row r="5905">
          <cell r="A5905">
            <v>5110102029800</v>
          </cell>
          <cell r="T5905">
            <v>12</v>
          </cell>
        </row>
        <row r="5906">
          <cell r="A5906">
            <v>5110103029800</v>
          </cell>
          <cell r="T5906">
            <v>12</v>
          </cell>
        </row>
        <row r="5907">
          <cell r="A5907">
            <v>5110110069800</v>
          </cell>
          <cell r="T5907">
            <v>0</v>
          </cell>
        </row>
        <row r="5908">
          <cell r="A5908">
            <v>5112306069800</v>
          </cell>
          <cell r="T5908">
            <v>0</v>
          </cell>
        </row>
        <row r="5909">
          <cell r="A5909">
            <v>5115006049800</v>
          </cell>
          <cell r="T5909">
            <v>1</v>
          </cell>
        </row>
        <row r="5910">
          <cell r="A5910">
            <v>5115006089800</v>
          </cell>
          <cell r="T5910">
            <v>10</v>
          </cell>
        </row>
        <row r="5911">
          <cell r="A5911">
            <v>5119106989800</v>
          </cell>
          <cell r="T5911">
            <v>100</v>
          </cell>
        </row>
        <row r="5912">
          <cell r="A5912">
            <v>5125508049800</v>
          </cell>
          <cell r="T5912">
            <v>121</v>
          </cell>
        </row>
        <row r="5913">
          <cell r="A5913">
            <v>5125706049800</v>
          </cell>
          <cell r="T5913">
            <v>52</v>
          </cell>
        </row>
        <row r="5914">
          <cell r="A5914">
            <v>5125706129800</v>
          </cell>
          <cell r="T5914">
            <v>100</v>
          </cell>
        </row>
        <row r="5915">
          <cell r="A5915">
            <v>5146006060800</v>
          </cell>
          <cell r="T5915">
            <v>0</v>
          </cell>
        </row>
        <row r="5916">
          <cell r="A5916">
            <v>5165710069800</v>
          </cell>
          <cell r="T5916">
            <v>0</v>
          </cell>
        </row>
        <row r="5917">
          <cell r="A5917">
            <v>5219206049800</v>
          </cell>
          <cell r="T5917">
            <v>10</v>
          </cell>
        </row>
        <row r="5918">
          <cell r="A5918">
            <v>5488704049800</v>
          </cell>
          <cell r="T5918">
            <v>0</v>
          </cell>
        </row>
        <row r="5919">
          <cell r="A5919">
            <v>8619214989800</v>
          </cell>
          <cell r="T5919">
            <v>83</v>
          </cell>
        </row>
        <row r="5920">
          <cell r="A5920" t="str">
            <v>LF2718505989800</v>
          </cell>
          <cell r="T5920">
            <v>52292</v>
          </cell>
        </row>
        <row r="5921">
          <cell r="A5921" t="str">
            <v>LF2718508989800</v>
          </cell>
          <cell r="T5921">
            <v>20078</v>
          </cell>
        </row>
        <row r="5922">
          <cell r="A5922" t="str">
            <v>LF2718510989800</v>
          </cell>
          <cell r="T5922">
            <v>4719</v>
          </cell>
        </row>
        <row r="5923">
          <cell r="A5923" t="str">
            <v>LF3914302989800</v>
          </cell>
          <cell r="T5923">
            <v>152</v>
          </cell>
        </row>
        <row r="5924">
          <cell r="A5924">
            <v>6216406989800</v>
          </cell>
          <cell r="T5924">
            <v>9700</v>
          </cell>
        </row>
        <row r="5925">
          <cell r="A5925">
            <v>6216408989800</v>
          </cell>
          <cell r="T5925">
            <v>1023071</v>
          </cell>
        </row>
        <row r="5926">
          <cell r="A5926">
            <v>6216410989800</v>
          </cell>
          <cell r="T5926">
            <v>50</v>
          </cell>
        </row>
        <row r="5927">
          <cell r="A5927">
            <v>6216412989800</v>
          </cell>
          <cell r="T5927">
            <v>604858</v>
          </cell>
        </row>
        <row r="5928">
          <cell r="A5928">
            <v>6216416989800</v>
          </cell>
          <cell r="T5928">
            <v>158598</v>
          </cell>
        </row>
        <row r="5929">
          <cell r="A5929">
            <v>909080699</v>
          </cell>
          <cell r="T5929">
            <v>12</v>
          </cell>
        </row>
        <row r="5930">
          <cell r="A5930">
            <v>909578999</v>
          </cell>
          <cell r="T5930">
            <v>49</v>
          </cell>
        </row>
        <row r="5931">
          <cell r="A5931">
            <v>909780799</v>
          </cell>
          <cell r="T5931">
            <v>0</v>
          </cell>
        </row>
        <row r="5932">
          <cell r="A5932">
            <v>6200206989800</v>
          </cell>
          <cell r="T5932">
            <v>0</v>
          </cell>
        </row>
        <row r="5933">
          <cell r="A5933">
            <v>6200208129800</v>
          </cell>
          <cell r="T5933">
            <v>0</v>
          </cell>
        </row>
        <row r="5934">
          <cell r="A5934">
            <v>6200208989800</v>
          </cell>
          <cell r="T5934">
            <v>0</v>
          </cell>
        </row>
        <row r="5935">
          <cell r="A5935">
            <v>6200212989800</v>
          </cell>
          <cell r="T5935">
            <v>0</v>
          </cell>
        </row>
        <row r="5936">
          <cell r="A5936">
            <v>6200216989800</v>
          </cell>
          <cell r="T5936">
            <v>0</v>
          </cell>
        </row>
        <row r="5937">
          <cell r="A5937">
            <v>6201406169800</v>
          </cell>
          <cell r="T5937">
            <v>18</v>
          </cell>
        </row>
        <row r="5938">
          <cell r="A5938">
            <v>2306108129802</v>
          </cell>
          <cell r="T5938">
            <v>0</v>
          </cell>
        </row>
        <row r="5939">
          <cell r="A5939">
            <v>2308108129802</v>
          </cell>
          <cell r="T5939">
            <v>0</v>
          </cell>
        </row>
        <row r="5940">
          <cell r="A5940">
            <v>2309708429802</v>
          </cell>
          <cell r="T5940">
            <v>0</v>
          </cell>
        </row>
        <row r="5941">
          <cell r="A5941">
            <v>2309712429802</v>
          </cell>
          <cell r="T5941">
            <v>0</v>
          </cell>
        </row>
        <row r="5942">
          <cell r="A5942">
            <v>2310512129802</v>
          </cell>
          <cell r="T5942">
            <v>0</v>
          </cell>
        </row>
        <row r="5943">
          <cell r="A5943">
            <v>6200516989800</v>
          </cell>
          <cell r="T5943">
            <v>0</v>
          </cell>
        </row>
        <row r="5944">
          <cell r="A5944">
            <v>6201706169800</v>
          </cell>
          <cell r="T5944">
            <v>2</v>
          </cell>
        </row>
        <row r="5945">
          <cell r="A5945">
            <v>6201708129800</v>
          </cell>
          <cell r="T5945">
            <v>0</v>
          </cell>
        </row>
        <row r="5946">
          <cell r="A5946">
            <v>6217320209800</v>
          </cell>
          <cell r="T5946">
            <v>0</v>
          </cell>
        </row>
        <row r="5947">
          <cell r="A5947">
            <v>6217916169800</v>
          </cell>
          <cell r="T5947">
            <v>0</v>
          </cell>
        </row>
        <row r="5948">
          <cell r="A5948">
            <v>7799108089800</v>
          </cell>
          <cell r="T5948">
            <v>0</v>
          </cell>
        </row>
        <row r="5949">
          <cell r="A5949">
            <v>7799112129800</v>
          </cell>
          <cell r="T5949">
            <v>0</v>
          </cell>
        </row>
        <row r="5950">
          <cell r="A5950">
            <v>8439808069802</v>
          </cell>
          <cell r="T5950">
            <v>0</v>
          </cell>
        </row>
        <row r="5951">
          <cell r="A5951">
            <v>8440908089802</v>
          </cell>
          <cell r="T5951">
            <v>0</v>
          </cell>
        </row>
        <row r="5952">
          <cell r="A5952">
            <v>8450812129800</v>
          </cell>
          <cell r="T5952">
            <v>0</v>
          </cell>
        </row>
        <row r="5953">
          <cell r="A5953">
            <v>8450912129800</v>
          </cell>
          <cell r="T5953">
            <v>0</v>
          </cell>
        </row>
        <row r="5954">
          <cell r="A5954">
            <v>8770208146102</v>
          </cell>
          <cell r="T5954">
            <v>0</v>
          </cell>
        </row>
        <row r="5955">
          <cell r="A5955">
            <v>9070708086402</v>
          </cell>
          <cell r="T5955">
            <v>0</v>
          </cell>
        </row>
        <row r="5956">
          <cell r="A5956" t="str">
            <v>LF6210508029800</v>
          </cell>
          <cell r="T5956">
            <v>0</v>
          </cell>
        </row>
        <row r="5957">
          <cell r="A5957" t="str">
            <v>LF6226806089900</v>
          </cell>
          <cell r="T5957">
            <v>0</v>
          </cell>
        </row>
        <row r="5958">
          <cell r="A5958" t="str">
            <v>LF8437608089802</v>
          </cell>
          <cell r="T5958">
            <v>25</v>
          </cell>
        </row>
        <row r="5959">
          <cell r="A5959" t="str">
            <v>LF8437808089802</v>
          </cell>
          <cell r="T5959">
            <v>0</v>
          </cell>
        </row>
        <row r="5960">
          <cell r="A5960" t="str">
            <v>LF8439808109802</v>
          </cell>
          <cell r="T5960">
            <v>0</v>
          </cell>
        </row>
        <row r="5961">
          <cell r="A5961" t="str">
            <v>LF8450812129800</v>
          </cell>
          <cell r="T5961">
            <v>0</v>
          </cell>
        </row>
        <row r="5962">
          <cell r="A5962" t="str">
            <v>LF8450912129800</v>
          </cell>
          <cell r="T5962">
            <v>0</v>
          </cell>
        </row>
        <row r="5963">
          <cell r="A5963">
            <v>1810102989800</v>
          </cell>
          <cell r="T5963">
            <v>40</v>
          </cell>
        </row>
        <row r="5964">
          <cell r="A5964">
            <v>1837906989800</v>
          </cell>
          <cell r="T5964">
            <v>345</v>
          </cell>
        </row>
        <row r="5965">
          <cell r="A5965">
            <v>5110105029800</v>
          </cell>
          <cell r="T5965">
            <v>10</v>
          </cell>
        </row>
        <row r="5966">
          <cell r="A5966">
            <v>5110504089800</v>
          </cell>
          <cell r="T5966">
            <v>0</v>
          </cell>
        </row>
        <row r="5967">
          <cell r="A5967">
            <v>5110506029800</v>
          </cell>
          <cell r="T5967">
            <v>0</v>
          </cell>
        </row>
        <row r="5968">
          <cell r="A5968">
            <v>5110508049800</v>
          </cell>
          <cell r="T5968">
            <v>0</v>
          </cell>
        </row>
        <row r="5969">
          <cell r="A5969">
            <v>5110510069800</v>
          </cell>
          <cell r="T5969">
            <v>0</v>
          </cell>
        </row>
        <row r="5970">
          <cell r="A5970">
            <v>5110512129800</v>
          </cell>
          <cell r="T5970">
            <v>59</v>
          </cell>
        </row>
        <row r="5971">
          <cell r="A5971">
            <v>5110804989800</v>
          </cell>
          <cell r="T5971">
            <v>15</v>
          </cell>
        </row>
        <row r="5972">
          <cell r="A5972">
            <v>5110806989800</v>
          </cell>
          <cell r="T5972">
            <v>0</v>
          </cell>
        </row>
        <row r="5973">
          <cell r="A5973">
            <v>5110808989800</v>
          </cell>
          <cell r="T5973">
            <v>18</v>
          </cell>
        </row>
        <row r="5974">
          <cell r="A5974">
            <v>5110810989800</v>
          </cell>
          <cell r="T5974">
            <v>0</v>
          </cell>
        </row>
        <row r="5975">
          <cell r="A5975">
            <v>5111606989800</v>
          </cell>
          <cell r="T5975">
            <v>1</v>
          </cell>
        </row>
        <row r="5976">
          <cell r="A5976">
            <v>5113404049800</v>
          </cell>
          <cell r="T5976">
            <v>0</v>
          </cell>
        </row>
        <row r="5977">
          <cell r="A5977">
            <v>5113406069800</v>
          </cell>
          <cell r="T5977">
            <v>0</v>
          </cell>
        </row>
        <row r="5978">
          <cell r="A5978">
            <v>5115008069800</v>
          </cell>
          <cell r="T5978">
            <v>190</v>
          </cell>
        </row>
        <row r="5979">
          <cell r="A5979">
            <v>5115403989800</v>
          </cell>
          <cell r="T5979">
            <v>0</v>
          </cell>
        </row>
        <row r="5980">
          <cell r="A5980">
            <v>5118404989800</v>
          </cell>
          <cell r="T5980">
            <v>10</v>
          </cell>
        </row>
        <row r="5981">
          <cell r="A5981">
            <v>5118406989800</v>
          </cell>
          <cell r="T5981">
            <v>10</v>
          </cell>
        </row>
        <row r="5982">
          <cell r="A5982">
            <v>5118408989800</v>
          </cell>
          <cell r="T5982">
            <v>6</v>
          </cell>
        </row>
        <row r="5983">
          <cell r="A5983">
            <v>5119104989800</v>
          </cell>
          <cell r="T5983">
            <v>54</v>
          </cell>
        </row>
        <row r="5984">
          <cell r="A5984">
            <v>5119105989800</v>
          </cell>
          <cell r="T5984">
            <v>1</v>
          </cell>
        </row>
        <row r="5985">
          <cell r="A5985">
            <v>5119108989800</v>
          </cell>
          <cell r="T5985">
            <v>50</v>
          </cell>
        </row>
        <row r="5986">
          <cell r="A5986">
            <v>5119110989800</v>
          </cell>
          <cell r="T5986">
            <v>110</v>
          </cell>
        </row>
        <row r="5987">
          <cell r="A5987">
            <v>5119506060600</v>
          </cell>
          <cell r="T5987">
            <v>0</v>
          </cell>
        </row>
        <row r="5988">
          <cell r="A5988">
            <v>5119508080800</v>
          </cell>
          <cell r="T5988">
            <v>8</v>
          </cell>
        </row>
        <row r="5989">
          <cell r="A5989">
            <v>5123504049800</v>
          </cell>
          <cell r="T5989">
            <v>52</v>
          </cell>
        </row>
        <row r="5990">
          <cell r="A5990">
            <v>5123508069800</v>
          </cell>
          <cell r="T5990">
            <v>0</v>
          </cell>
        </row>
        <row r="5991">
          <cell r="A5991">
            <v>5123510069800</v>
          </cell>
          <cell r="T5991">
            <v>10</v>
          </cell>
        </row>
        <row r="5992">
          <cell r="A5992">
            <v>5123510089800</v>
          </cell>
          <cell r="T5992">
            <v>0</v>
          </cell>
        </row>
        <row r="5993">
          <cell r="A5993">
            <v>5123512129800</v>
          </cell>
          <cell r="T5993">
            <v>0</v>
          </cell>
        </row>
        <row r="5994">
          <cell r="A5994">
            <v>5125506029800</v>
          </cell>
          <cell r="T5994">
            <v>0</v>
          </cell>
        </row>
        <row r="5995">
          <cell r="A5995">
            <v>5125510069800</v>
          </cell>
          <cell r="T5995">
            <v>0</v>
          </cell>
        </row>
        <row r="5996">
          <cell r="A5996">
            <v>5125704029800</v>
          </cell>
          <cell r="T5996">
            <v>0</v>
          </cell>
        </row>
        <row r="5997">
          <cell r="A5997">
            <v>5125704049800</v>
          </cell>
          <cell r="T5997">
            <v>0</v>
          </cell>
        </row>
        <row r="5998">
          <cell r="A5998">
            <v>5125708049800</v>
          </cell>
          <cell r="T5998">
            <v>0</v>
          </cell>
        </row>
        <row r="5999">
          <cell r="A5999">
            <v>5132204049800</v>
          </cell>
          <cell r="T5999">
            <v>227</v>
          </cell>
        </row>
        <row r="6000">
          <cell r="A6000">
            <v>5139605989800</v>
          </cell>
          <cell r="T6000">
            <v>20</v>
          </cell>
        </row>
        <row r="6001">
          <cell r="A6001">
            <v>5146006060400</v>
          </cell>
          <cell r="T6001">
            <v>0</v>
          </cell>
        </row>
        <row r="6002">
          <cell r="A6002">
            <v>5146008081000</v>
          </cell>
          <cell r="T6002">
            <v>0</v>
          </cell>
        </row>
        <row r="6003">
          <cell r="A6003">
            <v>5146010081000</v>
          </cell>
          <cell r="T6003">
            <v>0</v>
          </cell>
        </row>
        <row r="6004">
          <cell r="A6004">
            <v>5146010100600</v>
          </cell>
          <cell r="T6004">
            <v>1</v>
          </cell>
        </row>
        <row r="6005">
          <cell r="A6005">
            <v>5146010100800</v>
          </cell>
          <cell r="T6005">
            <v>0</v>
          </cell>
        </row>
        <row r="6006">
          <cell r="A6006">
            <v>5149804040200</v>
          </cell>
          <cell r="T6006">
            <v>0</v>
          </cell>
        </row>
        <row r="6007">
          <cell r="A6007">
            <v>5149806060800</v>
          </cell>
          <cell r="T6007">
            <v>10</v>
          </cell>
        </row>
        <row r="6008">
          <cell r="A6008">
            <v>5149808080600</v>
          </cell>
          <cell r="T6008">
            <v>0</v>
          </cell>
        </row>
        <row r="6009">
          <cell r="A6009">
            <v>5149808080800</v>
          </cell>
          <cell r="T6009">
            <v>0</v>
          </cell>
        </row>
        <row r="6010">
          <cell r="A6010">
            <v>5149810100800</v>
          </cell>
          <cell r="T6010">
            <v>0</v>
          </cell>
        </row>
        <row r="6011">
          <cell r="A6011">
            <v>5165703039800</v>
          </cell>
          <cell r="T6011">
            <v>0</v>
          </cell>
        </row>
        <row r="6012">
          <cell r="A6012">
            <v>5165705059800</v>
          </cell>
          <cell r="T6012">
            <v>0</v>
          </cell>
        </row>
        <row r="6013">
          <cell r="A6013">
            <v>5165708049800</v>
          </cell>
          <cell r="T6013">
            <v>53</v>
          </cell>
        </row>
        <row r="6014">
          <cell r="A6014">
            <v>5165712089800</v>
          </cell>
          <cell r="T6014">
            <v>0</v>
          </cell>
        </row>
        <row r="6015">
          <cell r="A6015">
            <v>5165714149800</v>
          </cell>
          <cell r="T6015">
            <v>91</v>
          </cell>
        </row>
        <row r="6016">
          <cell r="A6016">
            <v>5219203989800</v>
          </cell>
          <cell r="T6016">
            <v>0</v>
          </cell>
        </row>
        <row r="6017">
          <cell r="A6017">
            <v>5310104029800</v>
          </cell>
          <cell r="T6017">
            <v>1350</v>
          </cell>
        </row>
        <row r="6018">
          <cell r="A6018">
            <v>5310104049800</v>
          </cell>
          <cell r="T6018">
            <v>3155</v>
          </cell>
        </row>
        <row r="6019">
          <cell r="A6019">
            <v>5310105029800</v>
          </cell>
          <cell r="T6019">
            <v>201</v>
          </cell>
        </row>
        <row r="6020">
          <cell r="A6020">
            <v>5310105049800</v>
          </cell>
          <cell r="T6020">
            <v>327</v>
          </cell>
        </row>
        <row r="6021">
          <cell r="A6021">
            <v>5310106049800</v>
          </cell>
          <cell r="T6021">
            <v>200</v>
          </cell>
        </row>
        <row r="6022">
          <cell r="A6022">
            <v>5310108069800</v>
          </cell>
          <cell r="T6022">
            <v>1</v>
          </cell>
        </row>
        <row r="6023">
          <cell r="A6023">
            <v>5310108089800</v>
          </cell>
          <cell r="T6023">
            <v>44</v>
          </cell>
        </row>
        <row r="6024">
          <cell r="A6024">
            <v>5319205989900</v>
          </cell>
          <cell r="T6024">
            <v>2040</v>
          </cell>
        </row>
        <row r="6025">
          <cell r="A6025">
            <v>5319208989800</v>
          </cell>
          <cell r="T6025">
            <v>82</v>
          </cell>
        </row>
        <row r="6026">
          <cell r="A6026">
            <v>5365703039800</v>
          </cell>
          <cell r="T6026">
            <v>1024</v>
          </cell>
        </row>
        <row r="6027">
          <cell r="A6027">
            <v>5365704049800</v>
          </cell>
          <cell r="T6027">
            <v>12</v>
          </cell>
        </row>
        <row r="6028">
          <cell r="A6028">
            <v>5365705059800</v>
          </cell>
          <cell r="T6028">
            <v>528</v>
          </cell>
        </row>
        <row r="6029">
          <cell r="A6029">
            <v>5513704049800</v>
          </cell>
          <cell r="T6029">
            <v>0</v>
          </cell>
        </row>
        <row r="6030">
          <cell r="A6030">
            <v>8615208089800</v>
          </cell>
          <cell r="T6030">
            <v>200</v>
          </cell>
        </row>
        <row r="6031">
          <cell r="A6031" t="str">
            <v>LF2725502029800</v>
          </cell>
          <cell r="T6031">
            <v>160</v>
          </cell>
        </row>
        <row r="6032">
          <cell r="A6032" t="str">
            <v>LF5119203989800</v>
          </cell>
          <cell r="T6032">
            <v>0</v>
          </cell>
        </row>
        <row r="6033">
          <cell r="A6033" t="str">
            <v>LF5125510069800</v>
          </cell>
          <cell r="T6033">
            <v>0</v>
          </cell>
        </row>
        <row r="6034">
          <cell r="A6034">
            <v>1266961709800</v>
          </cell>
          <cell r="T6034">
            <v>0</v>
          </cell>
        </row>
        <row r="6035">
          <cell r="A6035">
            <v>1266965709800</v>
          </cell>
          <cell r="T6035">
            <v>0</v>
          </cell>
        </row>
        <row r="6036">
          <cell r="A6036">
            <v>1758898989800</v>
          </cell>
          <cell r="T6036">
            <v>0</v>
          </cell>
        </row>
        <row r="6037">
          <cell r="A6037">
            <v>1766961657000</v>
          </cell>
          <cell r="T6037">
            <v>13</v>
          </cell>
        </row>
        <row r="6038">
          <cell r="A6038">
            <v>1796501989800</v>
          </cell>
          <cell r="T6038">
            <v>0</v>
          </cell>
        </row>
        <row r="6039">
          <cell r="A6039">
            <v>1702212989800</v>
          </cell>
          <cell r="T6039">
            <v>0</v>
          </cell>
        </row>
        <row r="6040">
          <cell r="A6040">
            <v>6818708759800</v>
          </cell>
          <cell r="T6040">
            <v>3600</v>
          </cell>
        </row>
        <row r="6041">
          <cell r="A6041">
            <v>6818712759800</v>
          </cell>
          <cell r="T6041">
            <v>1858</v>
          </cell>
        </row>
        <row r="6042">
          <cell r="A6042">
            <v>6818716759800</v>
          </cell>
          <cell r="T6042">
            <v>780</v>
          </cell>
        </row>
        <row r="6043">
          <cell r="A6043">
            <v>6818720759800</v>
          </cell>
          <cell r="T6043">
            <v>12</v>
          </cell>
        </row>
        <row r="6044">
          <cell r="A6044">
            <v>6818724759800</v>
          </cell>
          <cell r="T6044">
            <v>0</v>
          </cell>
        </row>
        <row r="6045">
          <cell r="A6045">
            <v>6818732759800</v>
          </cell>
          <cell r="T6045">
            <v>26</v>
          </cell>
        </row>
        <row r="6046">
          <cell r="A6046">
            <v>6918708759800</v>
          </cell>
          <cell r="T6046">
            <v>1080</v>
          </cell>
        </row>
        <row r="6047">
          <cell r="A6047">
            <v>6918712759800</v>
          </cell>
          <cell r="T6047">
            <v>1638</v>
          </cell>
        </row>
        <row r="6048">
          <cell r="A6048">
            <v>6918716759800</v>
          </cell>
          <cell r="T6048">
            <v>540</v>
          </cell>
        </row>
        <row r="6049">
          <cell r="A6049">
            <v>6918720759800</v>
          </cell>
          <cell r="T6049">
            <v>336</v>
          </cell>
        </row>
        <row r="6050">
          <cell r="A6050">
            <v>6918724759800</v>
          </cell>
          <cell r="T6050">
            <v>69</v>
          </cell>
        </row>
        <row r="6051">
          <cell r="A6051">
            <v>6918732759800</v>
          </cell>
          <cell r="T6051">
            <v>0</v>
          </cell>
        </row>
        <row r="6052">
          <cell r="A6052">
            <v>902599599</v>
          </cell>
          <cell r="T6052">
            <v>0</v>
          </cell>
        </row>
        <row r="6053">
          <cell r="A6053">
            <v>909579199</v>
          </cell>
          <cell r="T6053">
            <v>19</v>
          </cell>
        </row>
        <row r="6054">
          <cell r="A6054">
            <v>909579299</v>
          </cell>
          <cell r="T6054">
            <v>16</v>
          </cell>
        </row>
        <row r="6055">
          <cell r="A6055">
            <v>909579399</v>
          </cell>
          <cell r="T6055">
            <v>21</v>
          </cell>
        </row>
        <row r="6056">
          <cell r="A6056">
            <v>909579499</v>
          </cell>
          <cell r="T6056">
            <v>96</v>
          </cell>
        </row>
        <row r="6057">
          <cell r="A6057">
            <v>909579599</v>
          </cell>
          <cell r="T6057">
            <v>969</v>
          </cell>
        </row>
        <row r="6058">
          <cell r="A6058">
            <v>909580199</v>
          </cell>
          <cell r="T6058">
            <v>0</v>
          </cell>
        </row>
        <row r="6059">
          <cell r="A6059">
            <v>909580299</v>
          </cell>
          <cell r="T6059">
            <v>1</v>
          </cell>
        </row>
        <row r="6060">
          <cell r="A6060">
            <v>909580899</v>
          </cell>
          <cell r="T6060">
            <v>0</v>
          </cell>
        </row>
        <row r="6061">
          <cell r="A6061">
            <v>909581299</v>
          </cell>
          <cell r="T6061">
            <v>0</v>
          </cell>
        </row>
        <row r="6062">
          <cell r="A6062">
            <v>909581399</v>
          </cell>
          <cell r="T6062">
            <v>0</v>
          </cell>
        </row>
        <row r="6063">
          <cell r="A6063">
            <v>909581499</v>
          </cell>
          <cell r="T6063">
            <v>0</v>
          </cell>
        </row>
        <row r="6064">
          <cell r="A6064">
            <v>909581599</v>
          </cell>
          <cell r="T6064">
            <v>0</v>
          </cell>
        </row>
        <row r="6065">
          <cell r="A6065">
            <v>909599299</v>
          </cell>
          <cell r="T6065">
            <v>0</v>
          </cell>
        </row>
        <row r="6066">
          <cell r="A6066">
            <v>909099998</v>
          </cell>
          <cell r="T6066">
            <v>1541</v>
          </cell>
        </row>
        <row r="6067">
          <cell r="A6067">
            <v>8432406089800</v>
          </cell>
          <cell r="T6067">
            <v>0</v>
          </cell>
        </row>
        <row r="6068">
          <cell r="A6068">
            <v>8432408089800</v>
          </cell>
          <cell r="T6068">
            <v>20</v>
          </cell>
        </row>
        <row r="6069">
          <cell r="A6069">
            <v>8432410089800</v>
          </cell>
          <cell r="T6069">
            <v>50</v>
          </cell>
        </row>
        <row r="6070">
          <cell r="A6070">
            <v>2410108089800</v>
          </cell>
          <cell r="T6070">
            <v>175</v>
          </cell>
        </row>
        <row r="6071">
          <cell r="A6071">
            <v>2410108129800</v>
          </cell>
          <cell r="T6071">
            <v>0</v>
          </cell>
        </row>
        <row r="6072">
          <cell r="A6072">
            <v>2410112129800</v>
          </cell>
          <cell r="T6072">
            <v>510</v>
          </cell>
        </row>
        <row r="6073">
          <cell r="A6073">
            <v>2410508089800</v>
          </cell>
          <cell r="T6073">
            <v>0</v>
          </cell>
        </row>
        <row r="6074">
          <cell r="A6074">
            <v>2410508129800</v>
          </cell>
          <cell r="T6074">
            <v>0</v>
          </cell>
        </row>
        <row r="6075">
          <cell r="A6075">
            <v>2416508089800</v>
          </cell>
          <cell r="T6075">
            <v>2435</v>
          </cell>
        </row>
        <row r="6076">
          <cell r="A6076">
            <v>2416508129800</v>
          </cell>
          <cell r="T6076">
            <v>1661</v>
          </cell>
        </row>
        <row r="6077">
          <cell r="A6077">
            <v>2416512129800</v>
          </cell>
          <cell r="T6077">
            <v>2917</v>
          </cell>
        </row>
        <row r="6078">
          <cell r="A6078">
            <v>2416516129800</v>
          </cell>
          <cell r="T6078">
            <v>540</v>
          </cell>
        </row>
        <row r="6079">
          <cell r="A6079">
            <v>2416516169800</v>
          </cell>
          <cell r="T6079">
            <v>930</v>
          </cell>
        </row>
        <row r="6080">
          <cell r="A6080">
            <v>2420008989800</v>
          </cell>
          <cell r="T6080">
            <v>30920</v>
          </cell>
        </row>
        <row r="6081">
          <cell r="A6081">
            <v>2420012989800</v>
          </cell>
          <cell r="T6081">
            <v>4500</v>
          </cell>
        </row>
        <row r="6082">
          <cell r="A6082">
            <v>2420016989800</v>
          </cell>
          <cell r="T6082">
            <v>4937</v>
          </cell>
        </row>
        <row r="6083">
          <cell r="A6083">
            <v>2423508089800</v>
          </cell>
          <cell r="T6083">
            <v>22171</v>
          </cell>
        </row>
        <row r="6084">
          <cell r="A6084">
            <v>2423512089800</v>
          </cell>
          <cell r="T6084">
            <v>155</v>
          </cell>
        </row>
        <row r="6085">
          <cell r="A6085">
            <v>2423512129800</v>
          </cell>
          <cell r="T6085">
            <v>9052</v>
          </cell>
        </row>
        <row r="6086">
          <cell r="A6086">
            <v>2423516169800</v>
          </cell>
          <cell r="T6086">
            <v>1676</v>
          </cell>
        </row>
        <row r="6087">
          <cell r="A6087">
            <v>2425508089800</v>
          </cell>
          <cell r="T6087">
            <v>0</v>
          </cell>
        </row>
        <row r="6088">
          <cell r="A6088">
            <v>2427408089800</v>
          </cell>
          <cell r="T6088">
            <v>0</v>
          </cell>
        </row>
        <row r="6089">
          <cell r="A6089">
            <v>2428108089800</v>
          </cell>
          <cell r="T6089">
            <v>1042</v>
          </cell>
        </row>
        <row r="6090">
          <cell r="A6090">
            <v>2439608989800</v>
          </cell>
          <cell r="T6090">
            <v>1058</v>
          </cell>
        </row>
        <row r="6091">
          <cell r="A6091">
            <v>2439612989800</v>
          </cell>
          <cell r="T6091">
            <v>1426</v>
          </cell>
        </row>
        <row r="6092">
          <cell r="A6092">
            <v>2439616989800</v>
          </cell>
          <cell r="T6092">
            <v>440</v>
          </cell>
        </row>
        <row r="6093">
          <cell r="A6093">
            <v>2446008080800</v>
          </cell>
          <cell r="T6093">
            <v>7200</v>
          </cell>
        </row>
        <row r="6094">
          <cell r="A6094">
            <v>2446008081200</v>
          </cell>
          <cell r="T6094">
            <v>21</v>
          </cell>
        </row>
        <row r="6095">
          <cell r="A6095">
            <v>2446012080800</v>
          </cell>
          <cell r="T6095">
            <v>2342</v>
          </cell>
        </row>
        <row r="6096">
          <cell r="A6096">
            <v>2446012081200</v>
          </cell>
          <cell r="T6096">
            <v>1189</v>
          </cell>
        </row>
        <row r="6097">
          <cell r="A6097">
            <v>2446012120800</v>
          </cell>
          <cell r="T6097">
            <v>8990</v>
          </cell>
        </row>
        <row r="6098">
          <cell r="A6098">
            <v>2446012121200</v>
          </cell>
          <cell r="T6098">
            <v>2875</v>
          </cell>
        </row>
        <row r="6099">
          <cell r="A6099">
            <v>2446016121200</v>
          </cell>
          <cell r="T6099">
            <v>390</v>
          </cell>
        </row>
        <row r="6100">
          <cell r="A6100">
            <v>2446016121600</v>
          </cell>
          <cell r="T6100">
            <v>90</v>
          </cell>
        </row>
        <row r="6101">
          <cell r="A6101">
            <v>2446016160800</v>
          </cell>
          <cell r="T6101">
            <v>980</v>
          </cell>
        </row>
        <row r="6102">
          <cell r="A6102">
            <v>2446016161200</v>
          </cell>
          <cell r="T6102">
            <v>329</v>
          </cell>
        </row>
        <row r="6103">
          <cell r="A6103">
            <v>2446016161600</v>
          </cell>
          <cell r="T6103">
            <v>240</v>
          </cell>
        </row>
        <row r="6104">
          <cell r="A6104">
            <v>2210108089800</v>
          </cell>
          <cell r="T6104">
            <v>5401</v>
          </cell>
        </row>
        <row r="6105">
          <cell r="A6105">
            <v>2210108129800</v>
          </cell>
          <cell r="T6105">
            <v>201</v>
          </cell>
        </row>
        <row r="6106">
          <cell r="A6106">
            <v>2210112089800</v>
          </cell>
          <cell r="T6106">
            <v>175</v>
          </cell>
        </row>
        <row r="6107">
          <cell r="A6107">
            <v>2210112129800</v>
          </cell>
          <cell r="T6107">
            <v>8270</v>
          </cell>
        </row>
        <row r="6108">
          <cell r="A6108">
            <v>2210116169800</v>
          </cell>
          <cell r="T6108">
            <v>1661</v>
          </cell>
        </row>
        <row r="6109">
          <cell r="A6109">
            <v>2210506089800</v>
          </cell>
          <cell r="T6109">
            <v>0</v>
          </cell>
        </row>
        <row r="6110">
          <cell r="A6110">
            <v>2210508089800</v>
          </cell>
          <cell r="T6110">
            <v>0</v>
          </cell>
        </row>
        <row r="6111">
          <cell r="A6111">
            <v>2210512129800</v>
          </cell>
          <cell r="T6111">
            <v>0</v>
          </cell>
        </row>
        <row r="6112">
          <cell r="A6112">
            <v>2216506069800</v>
          </cell>
          <cell r="T6112">
            <v>200</v>
          </cell>
        </row>
        <row r="6113">
          <cell r="A6113">
            <v>2216508069800</v>
          </cell>
          <cell r="T6113">
            <v>335</v>
          </cell>
        </row>
        <row r="6114">
          <cell r="A6114">
            <v>2216508089800</v>
          </cell>
          <cell r="T6114">
            <v>259718</v>
          </cell>
        </row>
        <row r="6115">
          <cell r="A6115">
            <v>2216512089800</v>
          </cell>
          <cell r="T6115">
            <v>24298</v>
          </cell>
        </row>
        <row r="6116">
          <cell r="A6116">
            <v>2216512129800</v>
          </cell>
          <cell r="T6116">
            <v>141734</v>
          </cell>
        </row>
        <row r="6117">
          <cell r="A6117">
            <v>2216516089800</v>
          </cell>
          <cell r="T6117">
            <v>421</v>
          </cell>
        </row>
        <row r="6118">
          <cell r="A6118">
            <v>2216516129800</v>
          </cell>
          <cell r="T6118">
            <v>13640</v>
          </cell>
        </row>
        <row r="6119">
          <cell r="A6119">
            <v>2216516169800</v>
          </cell>
          <cell r="T6119">
            <v>15414</v>
          </cell>
        </row>
        <row r="6120">
          <cell r="A6120">
            <v>2223506069800</v>
          </cell>
          <cell r="T6120">
            <v>0</v>
          </cell>
        </row>
        <row r="6121">
          <cell r="A6121">
            <v>2223508089800</v>
          </cell>
          <cell r="T6121">
            <v>596815</v>
          </cell>
        </row>
        <row r="6122">
          <cell r="A6122">
            <v>2223512089800</v>
          </cell>
          <cell r="T6122">
            <v>5512</v>
          </cell>
        </row>
        <row r="6123">
          <cell r="A6123">
            <v>2223512129800</v>
          </cell>
          <cell r="T6123">
            <v>398305</v>
          </cell>
        </row>
        <row r="6124">
          <cell r="A6124">
            <v>2223516169800</v>
          </cell>
          <cell r="T6124">
            <v>36757</v>
          </cell>
        </row>
        <row r="6125">
          <cell r="A6125">
            <v>2225508069800</v>
          </cell>
          <cell r="T6125">
            <v>0</v>
          </cell>
        </row>
        <row r="6126">
          <cell r="A6126">
            <v>2225508089800</v>
          </cell>
          <cell r="T6126">
            <v>55</v>
          </cell>
        </row>
        <row r="6127">
          <cell r="A6127">
            <v>2225512089800</v>
          </cell>
          <cell r="T6127">
            <v>350</v>
          </cell>
        </row>
        <row r="6128">
          <cell r="A6128">
            <v>2225512129800</v>
          </cell>
          <cell r="T6128">
            <v>348</v>
          </cell>
        </row>
        <row r="6129">
          <cell r="A6129">
            <v>2227408089800</v>
          </cell>
          <cell r="T6129">
            <v>1600</v>
          </cell>
        </row>
        <row r="6130">
          <cell r="A6130">
            <v>2227412129800</v>
          </cell>
          <cell r="T6130">
            <v>40</v>
          </cell>
        </row>
        <row r="6131">
          <cell r="A6131">
            <v>2228108089800</v>
          </cell>
          <cell r="T6131">
            <v>1025</v>
          </cell>
        </row>
        <row r="6132">
          <cell r="A6132">
            <v>2228112129800</v>
          </cell>
          <cell r="T6132">
            <v>487</v>
          </cell>
        </row>
        <row r="6133">
          <cell r="A6133">
            <v>2228116169900</v>
          </cell>
          <cell r="T6133">
            <v>0</v>
          </cell>
        </row>
        <row r="6134">
          <cell r="A6134">
            <v>2239606989800</v>
          </cell>
          <cell r="T6134">
            <v>0</v>
          </cell>
        </row>
        <row r="6135">
          <cell r="A6135">
            <v>2239608989800</v>
          </cell>
          <cell r="T6135">
            <v>466622</v>
          </cell>
        </row>
        <row r="6136">
          <cell r="A6136">
            <v>2239612989800</v>
          </cell>
          <cell r="T6136">
            <v>76481</v>
          </cell>
        </row>
        <row r="6137">
          <cell r="A6137">
            <v>2239616989800</v>
          </cell>
          <cell r="T6137">
            <v>9573</v>
          </cell>
        </row>
        <row r="6138">
          <cell r="A6138">
            <v>2246006060600</v>
          </cell>
          <cell r="T6138">
            <v>12</v>
          </cell>
        </row>
        <row r="6139">
          <cell r="A6139">
            <v>2246008080800</v>
          </cell>
          <cell r="T6139">
            <v>243061</v>
          </cell>
        </row>
        <row r="6140">
          <cell r="A6140">
            <v>2246008081200</v>
          </cell>
          <cell r="T6140">
            <v>16921</v>
          </cell>
        </row>
        <row r="6141">
          <cell r="A6141">
            <v>2246012080800</v>
          </cell>
          <cell r="T6141">
            <v>87581</v>
          </cell>
        </row>
        <row r="6142">
          <cell r="A6142">
            <v>2246012081200</v>
          </cell>
          <cell r="T6142">
            <v>55400</v>
          </cell>
        </row>
        <row r="6143">
          <cell r="A6143">
            <v>2246012120800</v>
          </cell>
          <cell r="T6143">
            <v>138611</v>
          </cell>
        </row>
        <row r="6144">
          <cell r="A6144">
            <v>2246012121200</v>
          </cell>
          <cell r="T6144">
            <v>142707</v>
          </cell>
        </row>
        <row r="6145">
          <cell r="A6145">
            <v>2246012121600</v>
          </cell>
          <cell r="T6145">
            <v>1375</v>
          </cell>
        </row>
        <row r="6146">
          <cell r="A6146">
            <v>2246016121200</v>
          </cell>
          <cell r="T6146">
            <v>2410</v>
          </cell>
        </row>
        <row r="6147">
          <cell r="A6147">
            <v>2246016121600</v>
          </cell>
          <cell r="T6147">
            <v>3902</v>
          </cell>
        </row>
        <row r="6148">
          <cell r="A6148">
            <v>2246016160800</v>
          </cell>
          <cell r="T6148">
            <v>8280</v>
          </cell>
        </row>
        <row r="6149">
          <cell r="A6149">
            <v>2246016161200</v>
          </cell>
          <cell r="T6149">
            <v>5962</v>
          </cell>
        </row>
        <row r="6150">
          <cell r="A6150">
            <v>2246016161600</v>
          </cell>
          <cell r="T6150">
            <v>9340</v>
          </cell>
        </row>
        <row r="6151">
          <cell r="A6151">
            <v>6201206989800</v>
          </cell>
          <cell r="T6151">
            <v>251</v>
          </cell>
        </row>
        <row r="6152">
          <cell r="A6152">
            <v>6201208989800</v>
          </cell>
          <cell r="T6152">
            <v>391862</v>
          </cell>
        </row>
        <row r="6153">
          <cell r="A6153">
            <v>6201212989800</v>
          </cell>
          <cell r="T6153">
            <v>318592</v>
          </cell>
        </row>
        <row r="6154">
          <cell r="A6154">
            <v>6201216989800</v>
          </cell>
          <cell r="T6154">
            <v>17149</v>
          </cell>
        </row>
        <row r="6155">
          <cell r="A6155">
            <v>909588799</v>
          </cell>
          <cell r="T6155">
            <v>480920</v>
          </cell>
        </row>
        <row r="6156">
          <cell r="A6156">
            <v>909598799</v>
          </cell>
          <cell r="T6156">
            <v>480920</v>
          </cell>
        </row>
        <row r="6157">
          <cell r="A6157">
            <v>2110103029800</v>
          </cell>
          <cell r="T6157">
            <v>84</v>
          </cell>
        </row>
        <row r="6158">
          <cell r="A6158">
            <v>2110103049800</v>
          </cell>
          <cell r="T6158">
            <v>813</v>
          </cell>
        </row>
        <row r="6159">
          <cell r="A6159">
            <v>2110104029800</v>
          </cell>
          <cell r="T6159">
            <v>964</v>
          </cell>
        </row>
        <row r="6160">
          <cell r="A6160">
            <v>2110104049800</v>
          </cell>
          <cell r="T6160">
            <v>500</v>
          </cell>
        </row>
        <row r="6161">
          <cell r="A6161">
            <v>2110104069800</v>
          </cell>
          <cell r="T6161">
            <v>0</v>
          </cell>
        </row>
        <row r="6162">
          <cell r="A6162">
            <v>2110104089800</v>
          </cell>
          <cell r="T6162">
            <v>23</v>
          </cell>
        </row>
        <row r="6163">
          <cell r="A6163">
            <v>2110105049800</v>
          </cell>
          <cell r="T6163">
            <v>0</v>
          </cell>
        </row>
        <row r="6164">
          <cell r="A6164">
            <v>2110106029800</v>
          </cell>
          <cell r="T6164">
            <v>0</v>
          </cell>
        </row>
        <row r="6165">
          <cell r="A6165">
            <v>2110106049800</v>
          </cell>
          <cell r="T6165">
            <v>215</v>
          </cell>
        </row>
        <row r="6166">
          <cell r="A6166">
            <v>2110106069800</v>
          </cell>
          <cell r="T6166">
            <v>650</v>
          </cell>
        </row>
        <row r="6167">
          <cell r="A6167">
            <v>2110106089800</v>
          </cell>
          <cell r="T6167">
            <v>1100</v>
          </cell>
        </row>
        <row r="6168">
          <cell r="A6168">
            <v>2110108049800</v>
          </cell>
          <cell r="T6168">
            <v>200</v>
          </cell>
        </row>
        <row r="6169">
          <cell r="A6169">
            <v>2110108069800</v>
          </cell>
          <cell r="T6169">
            <v>1499</v>
          </cell>
        </row>
        <row r="6170">
          <cell r="A6170">
            <v>2110108089800</v>
          </cell>
          <cell r="T6170">
            <v>800</v>
          </cell>
        </row>
        <row r="6171">
          <cell r="A6171">
            <v>2110108129800</v>
          </cell>
          <cell r="T6171">
            <v>450</v>
          </cell>
        </row>
        <row r="6172">
          <cell r="A6172">
            <v>2110110089800</v>
          </cell>
          <cell r="T6172">
            <v>270</v>
          </cell>
        </row>
        <row r="6173">
          <cell r="A6173">
            <v>2110110129800</v>
          </cell>
          <cell r="T6173">
            <v>2426</v>
          </cell>
        </row>
        <row r="6174">
          <cell r="A6174">
            <v>2110112089800</v>
          </cell>
          <cell r="T6174">
            <v>0</v>
          </cell>
        </row>
        <row r="6175">
          <cell r="A6175">
            <v>2110112129800</v>
          </cell>
          <cell r="T6175">
            <v>607</v>
          </cell>
        </row>
        <row r="6176">
          <cell r="A6176">
            <v>2110112169800</v>
          </cell>
          <cell r="T6176">
            <v>50</v>
          </cell>
        </row>
        <row r="6177">
          <cell r="A6177">
            <v>2110116129800</v>
          </cell>
          <cell r="T6177">
            <v>10</v>
          </cell>
        </row>
        <row r="6178">
          <cell r="A6178">
            <v>2110116169800</v>
          </cell>
          <cell r="T6178">
            <v>100</v>
          </cell>
        </row>
        <row r="6179">
          <cell r="A6179">
            <v>2110120209800</v>
          </cell>
          <cell r="T6179">
            <v>1</v>
          </cell>
        </row>
        <row r="6180">
          <cell r="A6180">
            <v>2110124249800</v>
          </cell>
          <cell r="T6180">
            <v>2</v>
          </cell>
        </row>
        <row r="6181">
          <cell r="A6181">
            <v>2110132329800</v>
          </cell>
          <cell r="T6181">
            <v>0</v>
          </cell>
        </row>
        <row r="6182">
          <cell r="A6182">
            <v>2111604129800</v>
          </cell>
          <cell r="T6182">
            <v>200</v>
          </cell>
        </row>
        <row r="6183">
          <cell r="A6183">
            <v>2111606129800</v>
          </cell>
          <cell r="T6183">
            <v>100</v>
          </cell>
        </row>
        <row r="6184">
          <cell r="A6184">
            <v>2111608129800</v>
          </cell>
          <cell r="T6184">
            <v>1602</v>
          </cell>
        </row>
        <row r="6185">
          <cell r="A6185">
            <v>2111612129800</v>
          </cell>
          <cell r="T6185">
            <v>50</v>
          </cell>
        </row>
        <row r="6186">
          <cell r="A6186">
            <v>2116504049800</v>
          </cell>
          <cell r="T6186">
            <v>914</v>
          </cell>
        </row>
        <row r="6187">
          <cell r="A6187">
            <v>2116505059800</v>
          </cell>
          <cell r="T6187">
            <v>37</v>
          </cell>
        </row>
        <row r="6188">
          <cell r="A6188">
            <v>2116506049800</v>
          </cell>
          <cell r="T6188">
            <v>300</v>
          </cell>
        </row>
        <row r="6189">
          <cell r="A6189">
            <v>2116506069800</v>
          </cell>
          <cell r="T6189">
            <v>1468</v>
          </cell>
        </row>
        <row r="6190">
          <cell r="A6190">
            <v>2116508089800</v>
          </cell>
          <cell r="T6190">
            <v>772</v>
          </cell>
        </row>
        <row r="6191">
          <cell r="A6191">
            <v>2116510089800</v>
          </cell>
          <cell r="T6191">
            <v>260</v>
          </cell>
        </row>
        <row r="6192">
          <cell r="A6192">
            <v>2116510109800</v>
          </cell>
          <cell r="T6192">
            <v>627</v>
          </cell>
        </row>
        <row r="6193">
          <cell r="A6193">
            <v>2116512129800</v>
          </cell>
          <cell r="T6193">
            <v>400</v>
          </cell>
        </row>
        <row r="6194">
          <cell r="A6194">
            <v>2116516169800</v>
          </cell>
          <cell r="T6194">
            <v>102</v>
          </cell>
        </row>
        <row r="6195">
          <cell r="A6195">
            <v>2116520209800</v>
          </cell>
          <cell r="T6195">
            <v>0</v>
          </cell>
        </row>
        <row r="6196">
          <cell r="A6196">
            <v>2116524249800</v>
          </cell>
          <cell r="T6196">
            <v>41</v>
          </cell>
        </row>
        <row r="6197">
          <cell r="A6197">
            <v>2116532329800</v>
          </cell>
          <cell r="T6197">
            <v>0</v>
          </cell>
        </row>
        <row r="6198">
          <cell r="A6198">
            <v>2123504049800</v>
          </cell>
          <cell r="T6198">
            <v>655</v>
          </cell>
        </row>
        <row r="6199">
          <cell r="A6199">
            <v>2123506069800</v>
          </cell>
          <cell r="T6199">
            <v>404</v>
          </cell>
        </row>
        <row r="6200">
          <cell r="A6200">
            <v>2123508089800</v>
          </cell>
          <cell r="T6200">
            <v>2100</v>
          </cell>
        </row>
        <row r="6201">
          <cell r="A6201">
            <v>2123510109800</v>
          </cell>
          <cell r="T6201">
            <v>300</v>
          </cell>
        </row>
        <row r="6202">
          <cell r="A6202">
            <v>2123512129800</v>
          </cell>
          <cell r="T6202">
            <v>100</v>
          </cell>
        </row>
        <row r="6203">
          <cell r="A6203">
            <v>2146004040400</v>
          </cell>
          <cell r="T6203">
            <v>606</v>
          </cell>
        </row>
        <row r="6204">
          <cell r="A6204">
            <v>2146006060600</v>
          </cell>
          <cell r="T6204">
            <v>1271</v>
          </cell>
        </row>
        <row r="6205">
          <cell r="A6205">
            <v>2146008080800</v>
          </cell>
          <cell r="T6205">
            <v>500</v>
          </cell>
        </row>
        <row r="6206">
          <cell r="A6206">
            <v>2146010101000</v>
          </cell>
          <cell r="T6206">
            <v>0</v>
          </cell>
        </row>
        <row r="6207">
          <cell r="A6207">
            <v>2146012121200</v>
          </cell>
          <cell r="T6207">
            <v>62</v>
          </cell>
        </row>
        <row r="6208">
          <cell r="A6208">
            <v>2146016161600</v>
          </cell>
          <cell r="T6208">
            <v>1</v>
          </cell>
        </row>
        <row r="6209">
          <cell r="A6209">
            <v>2116502029800</v>
          </cell>
          <cell r="T6209">
            <v>399</v>
          </cell>
        </row>
        <row r="6210">
          <cell r="A6210">
            <v>2116503039800</v>
          </cell>
          <cell r="T6210">
            <v>602</v>
          </cell>
        </row>
        <row r="6211">
          <cell r="A6211">
            <v>2146002020200</v>
          </cell>
          <cell r="T6211">
            <v>0</v>
          </cell>
        </row>
        <row r="6212">
          <cell r="A6212">
            <v>909588699</v>
          </cell>
          <cell r="T6212">
            <v>0</v>
          </cell>
        </row>
        <row r="6213">
          <cell r="A6213" t="str">
            <v>LF8287212989800</v>
          </cell>
          <cell r="T6213">
            <v>0</v>
          </cell>
        </row>
        <row r="6214">
          <cell r="A6214">
            <v>503084099</v>
          </cell>
          <cell r="T6214">
            <v>0</v>
          </cell>
        </row>
        <row r="6215">
          <cell r="A6215">
            <v>503084189</v>
          </cell>
          <cell r="T6215">
            <v>0</v>
          </cell>
        </row>
        <row r="6216">
          <cell r="A6216">
            <v>503084199</v>
          </cell>
          <cell r="T6216">
            <v>47</v>
          </cell>
        </row>
        <row r="6217">
          <cell r="A6217">
            <v>503084299</v>
          </cell>
          <cell r="T6217">
            <v>0</v>
          </cell>
        </row>
        <row r="6218">
          <cell r="A6218">
            <v>503084399</v>
          </cell>
          <cell r="T6218">
            <v>0</v>
          </cell>
        </row>
        <row r="6219">
          <cell r="A6219">
            <v>503084499</v>
          </cell>
          <cell r="T6219">
            <v>11</v>
          </cell>
        </row>
        <row r="6220">
          <cell r="A6220">
            <v>503084599</v>
          </cell>
          <cell r="T6220">
            <v>21</v>
          </cell>
        </row>
        <row r="6221">
          <cell r="A6221">
            <v>503084699</v>
          </cell>
          <cell r="T6221">
            <v>0</v>
          </cell>
        </row>
        <row r="6222">
          <cell r="A6222">
            <v>503084799</v>
          </cell>
          <cell r="T6222">
            <v>0</v>
          </cell>
        </row>
        <row r="6223">
          <cell r="A6223">
            <v>503085099</v>
          </cell>
          <cell r="T6223">
            <v>2</v>
          </cell>
        </row>
        <row r="6224">
          <cell r="A6224">
            <v>503085299</v>
          </cell>
          <cell r="T6224">
            <v>10</v>
          </cell>
        </row>
        <row r="6225">
          <cell r="A6225">
            <v>503085399</v>
          </cell>
          <cell r="T6225">
            <v>1</v>
          </cell>
        </row>
        <row r="6226">
          <cell r="A6226">
            <v>503085499</v>
          </cell>
          <cell r="T6226">
            <v>23</v>
          </cell>
        </row>
        <row r="6227">
          <cell r="A6227">
            <v>503085599</v>
          </cell>
          <cell r="T6227">
            <v>24</v>
          </cell>
        </row>
        <row r="6228">
          <cell r="A6228">
            <v>503085699</v>
          </cell>
          <cell r="T6228">
            <v>10</v>
          </cell>
        </row>
        <row r="6229">
          <cell r="A6229">
            <v>503085799</v>
          </cell>
          <cell r="T6229">
            <v>4</v>
          </cell>
        </row>
        <row r="6230">
          <cell r="A6230">
            <v>503085899</v>
          </cell>
          <cell r="T6230">
            <v>0</v>
          </cell>
        </row>
        <row r="6231">
          <cell r="A6231">
            <v>503085999</v>
          </cell>
          <cell r="T6231">
            <v>0</v>
          </cell>
        </row>
        <row r="6232">
          <cell r="A6232">
            <v>503086001</v>
          </cell>
          <cell r="T6232">
            <v>0</v>
          </cell>
        </row>
        <row r="6233">
          <cell r="A6233">
            <v>503086101</v>
          </cell>
          <cell r="T6233">
            <v>0</v>
          </cell>
        </row>
        <row r="6234">
          <cell r="A6234">
            <v>503086201</v>
          </cell>
          <cell r="T6234">
            <v>0</v>
          </cell>
        </row>
        <row r="6235">
          <cell r="A6235">
            <v>503086301</v>
          </cell>
          <cell r="T6235">
            <v>47</v>
          </cell>
        </row>
        <row r="6236">
          <cell r="A6236">
            <v>503086401</v>
          </cell>
          <cell r="T6236">
            <v>0</v>
          </cell>
        </row>
        <row r="6237">
          <cell r="A6237">
            <v>503086501</v>
          </cell>
          <cell r="T6237">
            <v>160</v>
          </cell>
        </row>
        <row r="6238">
          <cell r="A6238">
            <v>503086601</v>
          </cell>
          <cell r="T6238">
            <v>0</v>
          </cell>
        </row>
        <row r="6239">
          <cell r="A6239">
            <v>503086701</v>
          </cell>
          <cell r="T6239">
            <v>0</v>
          </cell>
        </row>
        <row r="6240">
          <cell r="A6240">
            <v>503086801</v>
          </cell>
          <cell r="T6240">
            <v>0</v>
          </cell>
        </row>
        <row r="6241">
          <cell r="A6241">
            <v>503086901</v>
          </cell>
          <cell r="T6241">
            <v>10</v>
          </cell>
        </row>
        <row r="6242">
          <cell r="A6242">
            <v>503087001</v>
          </cell>
          <cell r="T6242">
            <v>0</v>
          </cell>
        </row>
        <row r="6243">
          <cell r="A6243">
            <v>503087101</v>
          </cell>
          <cell r="T6243">
            <v>0</v>
          </cell>
        </row>
        <row r="6244">
          <cell r="A6244">
            <v>503087201</v>
          </cell>
          <cell r="T6244">
            <v>0</v>
          </cell>
        </row>
        <row r="6245">
          <cell r="A6245">
            <v>503087301</v>
          </cell>
          <cell r="T6245">
            <v>45</v>
          </cell>
        </row>
        <row r="6246">
          <cell r="A6246">
            <v>503087401</v>
          </cell>
          <cell r="T6246">
            <v>0</v>
          </cell>
        </row>
        <row r="6247">
          <cell r="A6247">
            <v>503094299</v>
          </cell>
          <cell r="T6247" t="str">
            <v/>
          </cell>
        </row>
        <row r="6248">
          <cell r="A6248">
            <v>503094699</v>
          </cell>
          <cell r="T6248" t="str">
            <v/>
          </cell>
        </row>
        <row r="6249">
          <cell r="A6249">
            <v>503699001</v>
          </cell>
          <cell r="T6249">
            <v>0</v>
          </cell>
        </row>
        <row r="6250">
          <cell r="A6250">
            <v>503699002</v>
          </cell>
          <cell r="T6250">
            <v>0</v>
          </cell>
        </row>
        <row r="6251">
          <cell r="A6251">
            <v>503699003</v>
          </cell>
          <cell r="T6251">
            <v>0</v>
          </cell>
        </row>
        <row r="6252">
          <cell r="A6252">
            <v>503699004</v>
          </cell>
          <cell r="T6252">
            <v>0</v>
          </cell>
        </row>
        <row r="6253">
          <cell r="A6253">
            <v>503699005</v>
          </cell>
          <cell r="T6253">
            <v>0</v>
          </cell>
        </row>
        <row r="6254">
          <cell r="A6254">
            <v>503699006</v>
          </cell>
          <cell r="T6254">
            <v>0</v>
          </cell>
        </row>
        <row r="6255">
          <cell r="A6255">
            <v>503699007</v>
          </cell>
          <cell r="T6255">
            <v>0</v>
          </cell>
        </row>
        <row r="6256">
          <cell r="A6256">
            <v>503699008</v>
          </cell>
          <cell r="T6256">
            <v>0</v>
          </cell>
        </row>
        <row r="6257">
          <cell r="A6257">
            <v>909579999</v>
          </cell>
          <cell r="T6257">
            <v>49</v>
          </cell>
        </row>
        <row r="6258">
          <cell r="A6258" t="str">
            <v>1810102989800BC</v>
          </cell>
          <cell r="T6258">
            <v>40</v>
          </cell>
        </row>
        <row r="6259">
          <cell r="A6259" t="str">
            <v>1810104989800BC</v>
          </cell>
          <cell r="T6259">
            <v>125</v>
          </cell>
        </row>
        <row r="6260">
          <cell r="A6260" t="str">
            <v>1837902989800BC</v>
          </cell>
          <cell r="T6260">
            <v>50</v>
          </cell>
        </row>
        <row r="6261">
          <cell r="A6261" t="str">
            <v>1837904989800BC</v>
          </cell>
          <cell r="T6261">
            <v>700</v>
          </cell>
        </row>
        <row r="6262">
          <cell r="A6262" t="str">
            <v>1837906989800BC</v>
          </cell>
          <cell r="T6262">
            <v>0</v>
          </cell>
        </row>
        <row r="6263">
          <cell r="A6263" t="str">
            <v>1921506069800BC</v>
          </cell>
          <cell r="T6263">
            <v>50</v>
          </cell>
        </row>
        <row r="6264">
          <cell r="A6264" t="str">
            <v>1921508089800BC</v>
          </cell>
          <cell r="T6264">
            <v>0</v>
          </cell>
        </row>
        <row r="6265">
          <cell r="A6265" t="str">
            <v>2110103029800BC</v>
          </cell>
          <cell r="T6265">
            <v>50</v>
          </cell>
        </row>
        <row r="6266">
          <cell r="A6266" t="str">
            <v>2110103049800BC</v>
          </cell>
          <cell r="T6266">
            <v>0</v>
          </cell>
        </row>
        <row r="6267">
          <cell r="A6267" t="str">
            <v>2110104029800BC</v>
          </cell>
          <cell r="T6267">
            <v>200</v>
          </cell>
        </row>
        <row r="6268">
          <cell r="A6268" t="str">
            <v>2110104049800BC</v>
          </cell>
          <cell r="T6268">
            <v>500</v>
          </cell>
        </row>
        <row r="6269">
          <cell r="A6269" t="str">
            <v>2110104069800BC</v>
          </cell>
          <cell r="T6269">
            <v>0</v>
          </cell>
        </row>
        <row r="6270">
          <cell r="A6270" t="str">
            <v>2110104089800BC</v>
          </cell>
          <cell r="T6270">
            <v>0</v>
          </cell>
        </row>
        <row r="6271">
          <cell r="A6271" t="str">
            <v>2110105049800BC</v>
          </cell>
          <cell r="T6271">
            <v>0</v>
          </cell>
        </row>
        <row r="6272">
          <cell r="A6272" t="str">
            <v>2110106029800BC</v>
          </cell>
          <cell r="T6272">
            <v>0</v>
          </cell>
        </row>
        <row r="6273">
          <cell r="A6273" t="str">
            <v>2110106049800BC</v>
          </cell>
          <cell r="T6273">
            <v>200</v>
          </cell>
        </row>
        <row r="6274">
          <cell r="A6274" t="str">
            <v>2110106069800BC</v>
          </cell>
          <cell r="T6274">
            <v>650</v>
          </cell>
        </row>
        <row r="6275">
          <cell r="A6275" t="str">
            <v>2110106089800BC</v>
          </cell>
          <cell r="T6275">
            <v>1100</v>
          </cell>
        </row>
        <row r="6276">
          <cell r="A6276" t="str">
            <v>2110108049800BC</v>
          </cell>
          <cell r="T6276">
            <v>200</v>
          </cell>
        </row>
        <row r="6277">
          <cell r="A6277" t="str">
            <v>2110108069800BC</v>
          </cell>
          <cell r="T6277">
            <v>200</v>
          </cell>
        </row>
        <row r="6278">
          <cell r="A6278" t="str">
            <v>2110108089800BC</v>
          </cell>
          <cell r="T6278">
            <v>800</v>
          </cell>
        </row>
        <row r="6279">
          <cell r="A6279" t="str">
            <v>2110108129800BC</v>
          </cell>
          <cell r="T6279">
            <v>450</v>
          </cell>
        </row>
        <row r="6280">
          <cell r="A6280" t="str">
            <v>2110110089800BC</v>
          </cell>
          <cell r="T6280">
            <v>209</v>
          </cell>
        </row>
        <row r="6281">
          <cell r="A6281" t="str">
            <v>2110110129800BC</v>
          </cell>
          <cell r="T6281">
            <v>690</v>
          </cell>
        </row>
        <row r="6282">
          <cell r="A6282" t="str">
            <v>2110112089800BC</v>
          </cell>
          <cell r="T6282">
            <v>0</v>
          </cell>
        </row>
        <row r="6283">
          <cell r="A6283" t="str">
            <v>2110112129800BC</v>
          </cell>
          <cell r="T6283">
            <v>250</v>
          </cell>
        </row>
        <row r="6284">
          <cell r="A6284" t="str">
            <v>2111604129800BC</v>
          </cell>
          <cell r="T6284">
            <v>794</v>
          </cell>
        </row>
        <row r="6285">
          <cell r="A6285" t="str">
            <v>2111606129800BC</v>
          </cell>
          <cell r="T6285">
            <v>100</v>
          </cell>
        </row>
        <row r="6286">
          <cell r="A6286" t="str">
            <v>2111608129800BC</v>
          </cell>
          <cell r="T6286">
            <v>1333</v>
          </cell>
        </row>
        <row r="6287">
          <cell r="A6287" t="str">
            <v>2111612129800BC</v>
          </cell>
          <cell r="T6287">
            <v>50</v>
          </cell>
        </row>
        <row r="6288">
          <cell r="A6288" t="str">
            <v>2116502029800BC</v>
          </cell>
          <cell r="T6288">
            <v>380</v>
          </cell>
        </row>
        <row r="6289">
          <cell r="A6289" t="str">
            <v>2116503039800BC</v>
          </cell>
          <cell r="T6289">
            <v>600</v>
          </cell>
        </row>
        <row r="6290">
          <cell r="A6290" t="str">
            <v>2116504049800BC</v>
          </cell>
          <cell r="T6290">
            <v>900</v>
          </cell>
        </row>
        <row r="6291">
          <cell r="A6291" t="str">
            <v>2116505059800BC</v>
          </cell>
          <cell r="T6291">
            <v>1004</v>
          </cell>
        </row>
        <row r="6292">
          <cell r="A6292" t="str">
            <v>2116506049800BC</v>
          </cell>
          <cell r="T6292">
            <v>300</v>
          </cell>
        </row>
        <row r="6293">
          <cell r="A6293" t="str">
            <v>2116506069800BC</v>
          </cell>
          <cell r="T6293">
            <v>1450</v>
          </cell>
        </row>
        <row r="6294">
          <cell r="A6294" t="str">
            <v>2116508089800BC</v>
          </cell>
          <cell r="T6294">
            <v>700</v>
          </cell>
        </row>
        <row r="6295">
          <cell r="A6295" t="str">
            <v>2116510089800BC</v>
          </cell>
          <cell r="T6295">
            <v>200</v>
          </cell>
        </row>
        <row r="6296">
          <cell r="A6296" t="str">
            <v>2116510109800BC</v>
          </cell>
          <cell r="T6296">
            <v>410</v>
          </cell>
        </row>
        <row r="6297">
          <cell r="A6297" t="str">
            <v>2116512129800BC</v>
          </cell>
          <cell r="T6297">
            <v>400</v>
          </cell>
        </row>
        <row r="6298">
          <cell r="A6298" t="str">
            <v>2123504049800BC</v>
          </cell>
          <cell r="T6298">
            <v>650</v>
          </cell>
        </row>
        <row r="6299">
          <cell r="A6299" t="str">
            <v>2123506069800BC</v>
          </cell>
          <cell r="T6299">
            <v>400</v>
          </cell>
        </row>
        <row r="6300">
          <cell r="A6300" t="str">
            <v>2123508089800BC</v>
          </cell>
          <cell r="T6300">
            <v>600</v>
          </cell>
        </row>
        <row r="6301">
          <cell r="A6301" t="str">
            <v>2123510109800BC</v>
          </cell>
          <cell r="T6301">
            <v>300</v>
          </cell>
        </row>
        <row r="6302">
          <cell r="A6302" t="str">
            <v>2123512129800BC</v>
          </cell>
          <cell r="T6302">
            <v>100</v>
          </cell>
        </row>
        <row r="6303">
          <cell r="A6303" t="str">
            <v>2146002020200BC</v>
          </cell>
          <cell r="T6303">
            <v>0</v>
          </cell>
        </row>
        <row r="6304">
          <cell r="A6304" t="str">
            <v>2146004040400BC</v>
          </cell>
          <cell r="T6304">
            <v>600</v>
          </cell>
        </row>
        <row r="6305">
          <cell r="A6305" t="str">
            <v>2146006060600BC</v>
          </cell>
          <cell r="T6305">
            <v>300</v>
          </cell>
        </row>
        <row r="6306">
          <cell r="A6306" t="str">
            <v>2146008080800BC</v>
          </cell>
          <cell r="T6306">
            <v>500</v>
          </cell>
        </row>
        <row r="6307">
          <cell r="A6307" t="str">
            <v>2146010101000BC</v>
          </cell>
          <cell r="T6307">
            <v>0</v>
          </cell>
        </row>
        <row r="6308">
          <cell r="A6308" t="str">
            <v>2719002989800BC</v>
          </cell>
          <cell r="T6308">
            <v>0</v>
          </cell>
        </row>
        <row r="6309">
          <cell r="A6309" t="str">
            <v>2719003989800BC</v>
          </cell>
          <cell r="T6309">
            <v>0</v>
          </cell>
        </row>
        <row r="6310">
          <cell r="A6310" t="str">
            <v>2719004989800BC</v>
          </cell>
          <cell r="T6310">
            <v>500</v>
          </cell>
        </row>
        <row r="6311">
          <cell r="A6311" t="str">
            <v>2719005989800BC</v>
          </cell>
          <cell r="T6311">
            <v>0</v>
          </cell>
        </row>
        <row r="6312">
          <cell r="A6312" t="str">
            <v>2719006989800BC</v>
          </cell>
          <cell r="T6312">
            <v>200</v>
          </cell>
        </row>
        <row r="6313">
          <cell r="A6313" t="str">
            <v>2719006989900BC</v>
          </cell>
          <cell r="T6313">
            <v>50</v>
          </cell>
        </row>
        <row r="6314">
          <cell r="A6314" t="str">
            <v>2719007989800BC</v>
          </cell>
          <cell r="T6314">
            <v>0</v>
          </cell>
        </row>
        <row r="6315">
          <cell r="A6315" t="str">
            <v>2719008989800BC</v>
          </cell>
          <cell r="T6315">
            <v>30</v>
          </cell>
        </row>
        <row r="6316">
          <cell r="A6316" t="str">
            <v>2719010989800BC</v>
          </cell>
          <cell r="T6316">
            <v>100</v>
          </cell>
        </row>
        <row r="6317">
          <cell r="A6317" t="str">
            <v>2719014989800BC</v>
          </cell>
          <cell r="T6317">
            <v>0</v>
          </cell>
        </row>
        <row r="6318">
          <cell r="A6318" t="str">
            <v>2719302989800BC</v>
          </cell>
          <cell r="T6318">
            <v>0</v>
          </cell>
        </row>
        <row r="6319">
          <cell r="A6319" t="str">
            <v>2719303989800BC</v>
          </cell>
          <cell r="T6319">
            <v>200</v>
          </cell>
        </row>
        <row r="6320">
          <cell r="A6320" t="str">
            <v>2719304989800BC</v>
          </cell>
          <cell r="T6320">
            <v>2000</v>
          </cell>
        </row>
        <row r="6321">
          <cell r="A6321" t="str">
            <v>2719305989800BC</v>
          </cell>
          <cell r="T6321">
            <v>500</v>
          </cell>
        </row>
        <row r="6322">
          <cell r="A6322" t="str">
            <v>2719306989800BC</v>
          </cell>
          <cell r="T6322">
            <v>950</v>
          </cell>
        </row>
        <row r="6323">
          <cell r="A6323" t="str">
            <v>2719307989800BC</v>
          </cell>
          <cell r="T6323">
            <v>0</v>
          </cell>
        </row>
        <row r="6324">
          <cell r="A6324" t="str">
            <v>2719308989800BC</v>
          </cell>
          <cell r="T6324">
            <v>120</v>
          </cell>
        </row>
        <row r="6325">
          <cell r="A6325" t="str">
            <v>2719310989800BC</v>
          </cell>
          <cell r="T6325">
            <v>450</v>
          </cell>
        </row>
        <row r="6326">
          <cell r="A6326" t="str">
            <v>2719314989800BC</v>
          </cell>
          <cell r="T6326">
            <v>100</v>
          </cell>
        </row>
        <row r="6327">
          <cell r="A6327" t="str">
            <v>2719404989800BC</v>
          </cell>
          <cell r="T6327">
            <v>0</v>
          </cell>
        </row>
        <row r="6328">
          <cell r="A6328" t="str">
            <v>2728406989800BC</v>
          </cell>
          <cell r="T6328">
            <v>0</v>
          </cell>
        </row>
        <row r="6329">
          <cell r="A6329" t="str">
            <v>2731306049900BC</v>
          </cell>
          <cell r="T6329">
            <v>0</v>
          </cell>
        </row>
        <row r="6330">
          <cell r="A6330" t="str">
            <v>2731306069900BC</v>
          </cell>
          <cell r="T6330">
            <v>0</v>
          </cell>
        </row>
        <row r="6331">
          <cell r="A6331" t="str">
            <v>2731308069900BC</v>
          </cell>
          <cell r="T6331">
            <v>0</v>
          </cell>
        </row>
        <row r="6332">
          <cell r="A6332" t="str">
            <v>2734306089900BC</v>
          </cell>
          <cell r="T6332">
            <v>0</v>
          </cell>
        </row>
        <row r="6333">
          <cell r="A6333" t="str">
            <v>2734308089900BC</v>
          </cell>
          <cell r="T6333">
            <v>0</v>
          </cell>
        </row>
        <row r="6334">
          <cell r="A6334" t="str">
            <v>2739404069900BC</v>
          </cell>
          <cell r="T6334">
            <v>100</v>
          </cell>
        </row>
        <row r="6335">
          <cell r="A6335" t="str">
            <v>2739406079900BC</v>
          </cell>
          <cell r="T6335">
            <v>0</v>
          </cell>
        </row>
        <row r="6336">
          <cell r="A6336" t="str">
            <v>2739406089900BC</v>
          </cell>
          <cell r="T6336">
            <v>0</v>
          </cell>
        </row>
        <row r="6337">
          <cell r="A6337" t="str">
            <v>2747806089900BC</v>
          </cell>
          <cell r="T6337">
            <v>0</v>
          </cell>
        </row>
        <row r="6338">
          <cell r="A6338" t="str">
            <v>3012812129800BC</v>
          </cell>
          <cell r="T6338">
            <v>700</v>
          </cell>
        </row>
        <row r="6339">
          <cell r="A6339" t="str">
            <v>3013112089800BC</v>
          </cell>
          <cell r="T6339">
            <v>0</v>
          </cell>
        </row>
        <row r="6340">
          <cell r="A6340" t="str">
            <v>3013112129800BC</v>
          </cell>
          <cell r="T6340">
            <v>0</v>
          </cell>
        </row>
        <row r="6341">
          <cell r="A6341" t="str">
            <v>3013212089800BC</v>
          </cell>
          <cell r="T6341">
            <v>780</v>
          </cell>
        </row>
        <row r="6342">
          <cell r="A6342" t="str">
            <v>3013212129800BC</v>
          </cell>
          <cell r="T6342">
            <v>1395</v>
          </cell>
        </row>
        <row r="6343">
          <cell r="A6343" t="str">
            <v>3013512089800BC</v>
          </cell>
          <cell r="T6343">
            <v>1200</v>
          </cell>
        </row>
        <row r="6344">
          <cell r="A6344" t="str">
            <v>3013512129800BC</v>
          </cell>
          <cell r="T6344">
            <v>570</v>
          </cell>
        </row>
        <row r="6345">
          <cell r="A6345" t="str">
            <v>3013612089800BC</v>
          </cell>
          <cell r="T6345">
            <v>1625</v>
          </cell>
        </row>
        <row r="6346">
          <cell r="A6346" t="str">
            <v>3013612120800BC</v>
          </cell>
          <cell r="T6346">
            <v>2280</v>
          </cell>
        </row>
        <row r="6347">
          <cell r="A6347" t="str">
            <v>3013812129800BC</v>
          </cell>
          <cell r="T6347">
            <v>200</v>
          </cell>
        </row>
        <row r="6348">
          <cell r="A6348" t="str">
            <v>3015412989800BC</v>
          </cell>
          <cell r="T6348">
            <v>200</v>
          </cell>
        </row>
        <row r="6349">
          <cell r="A6349" t="str">
            <v>3015612089800BC</v>
          </cell>
          <cell r="T6349">
            <v>1030</v>
          </cell>
        </row>
        <row r="6350">
          <cell r="A6350" t="str">
            <v>3015612129800BC</v>
          </cell>
          <cell r="T6350">
            <v>200</v>
          </cell>
        </row>
        <row r="6351">
          <cell r="A6351" t="str">
            <v>3035212121200BC</v>
          </cell>
          <cell r="T6351">
            <v>65</v>
          </cell>
        </row>
        <row r="6352">
          <cell r="A6352" t="str">
            <v>3072212129800BC</v>
          </cell>
          <cell r="T6352">
            <v>50</v>
          </cell>
        </row>
        <row r="6353">
          <cell r="A6353" t="str">
            <v>4002242BC</v>
          </cell>
          <cell r="T6353">
            <v>350</v>
          </cell>
        </row>
        <row r="6354">
          <cell r="A6354" t="str">
            <v>4002283BC</v>
          </cell>
          <cell r="T6354">
            <v>25</v>
          </cell>
        </row>
        <row r="6355">
          <cell r="A6355" t="str">
            <v>4002309BC</v>
          </cell>
          <cell r="T6355">
            <v>150</v>
          </cell>
        </row>
        <row r="6356">
          <cell r="A6356" t="str">
            <v>4002325BC</v>
          </cell>
          <cell r="T6356">
            <v>216</v>
          </cell>
        </row>
        <row r="6357">
          <cell r="A6357" t="str">
            <v>4002366BC</v>
          </cell>
          <cell r="T6357">
            <v>551</v>
          </cell>
        </row>
        <row r="6358">
          <cell r="A6358" t="str">
            <v>4002408BC</v>
          </cell>
          <cell r="T6358">
            <v>190</v>
          </cell>
        </row>
        <row r="6359">
          <cell r="A6359" t="str">
            <v>4002440BC</v>
          </cell>
          <cell r="T6359">
            <v>220</v>
          </cell>
        </row>
        <row r="6360">
          <cell r="A6360" t="str">
            <v>4002465BC</v>
          </cell>
          <cell r="T6360">
            <v>480</v>
          </cell>
        </row>
        <row r="6361">
          <cell r="A6361" t="str">
            <v>4002481BC</v>
          </cell>
          <cell r="T6361">
            <v>691</v>
          </cell>
        </row>
        <row r="6362">
          <cell r="A6362" t="str">
            <v>4002507BC</v>
          </cell>
          <cell r="T6362">
            <v>401</v>
          </cell>
        </row>
        <row r="6363">
          <cell r="A6363" t="str">
            <v>4002523BC</v>
          </cell>
          <cell r="T6363">
            <v>796</v>
          </cell>
        </row>
        <row r="6364">
          <cell r="A6364" t="str">
            <v>4002549BC</v>
          </cell>
          <cell r="T6364">
            <v>151</v>
          </cell>
        </row>
        <row r="6365">
          <cell r="A6365" t="str">
            <v>4002564BC</v>
          </cell>
          <cell r="T6365">
            <v>401</v>
          </cell>
        </row>
        <row r="6366">
          <cell r="A6366" t="str">
            <v>4002606BC</v>
          </cell>
          <cell r="T6366">
            <v>550</v>
          </cell>
        </row>
        <row r="6367">
          <cell r="A6367" t="str">
            <v>4049789BC</v>
          </cell>
          <cell r="T6367">
            <v>1200</v>
          </cell>
        </row>
        <row r="6368">
          <cell r="A6368" t="str">
            <v>4049813BC</v>
          </cell>
          <cell r="T6368">
            <v>950</v>
          </cell>
        </row>
        <row r="6369">
          <cell r="A6369" t="str">
            <v>4049938BC</v>
          </cell>
          <cell r="T6369">
            <v>650</v>
          </cell>
        </row>
        <row r="6370">
          <cell r="A6370" t="str">
            <v>4050431BC</v>
          </cell>
          <cell r="T6370">
            <v>500</v>
          </cell>
        </row>
        <row r="6371">
          <cell r="A6371" t="str">
            <v>4050456BC</v>
          </cell>
          <cell r="T6371">
            <v>1201</v>
          </cell>
        </row>
        <row r="6372">
          <cell r="A6372" t="str">
            <v>4050472BC</v>
          </cell>
          <cell r="T6372">
            <v>50</v>
          </cell>
        </row>
        <row r="6373">
          <cell r="A6373" t="str">
            <v>4063822BC</v>
          </cell>
          <cell r="T6373">
            <v>100</v>
          </cell>
        </row>
        <row r="6374">
          <cell r="A6374" t="str">
            <v>4063830BC</v>
          </cell>
          <cell r="T6374">
            <v>0</v>
          </cell>
        </row>
        <row r="6375">
          <cell r="A6375" t="str">
            <v>4064010BC</v>
          </cell>
          <cell r="T6375">
            <v>845</v>
          </cell>
        </row>
        <row r="6376">
          <cell r="A6376" t="str">
            <v>42431BC</v>
          </cell>
          <cell r="T6376">
            <v>470</v>
          </cell>
        </row>
        <row r="6377">
          <cell r="A6377" t="str">
            <v>42437BC</v>
          </cell>
          <cell r="T6377">
            <v>100</v>
          </cell>
        </row>
        <row r="6378">
          <cell r="A6378" t="str">
            <v>4283636BC</v>
          </cell>
          <cell r="T6378">
            <v>80</v>
          </cell>
        </row>
        <row r="6379">
          <cell r="A6379" t="str">
            <v>4283677BC</v>
          </cell>
          <cell r="T6379">
            <v>100</v>
          </cell>
        </row>
        <row r="6380">
          <cell r="A6380" t="str">
            <v>4283784BC</v>
          </cell>
          <cell r="T6380">
            <v>736</v>
          </cell>
        </row>
        <row r="6381">
          <cell r="A6381" t="str">
            <v>4283792BC</v>
          </cell>
          <cell r="T6381">
            <v>100</v>
          </cell>
        </row>
        <row r="6382">
          <cell r="A6382" t="str">
            <v>4283818BC</v>
          </cell>
          <cell r="T6382">
            <v>1</v>
          </cell>
        </row>
        <row r="6383">
          <cell r="A6383" t="str">
            <v>4283826BC</v>
          </cell>
          <cell r="T6383">
            <v>345</v>
          </cell>
        </row>
        <row r="6384">
          <cell r="A6384" t="str">
            <v>4283891BC</v>
          </cell>
          <cell r="T6384">
            <v>0</v>
          </cell>
        </row>
        <row r="6385">
          <cell r="A6385" t="str">
            <v>4283958BC</v>
          </cell>
          <cell r="T6385">
            <v>300</v>
          </cell>
        </row>
        <row r="6386">
          <cell r="A6386" t="str">
            <v>4284006BC</v>
          </cell>
          <cell r="T6386">
            <v>150</v>
          </cell>
        </row>
        <row r="6387">
          <cell r="A6387" t="str">
            <v>4284014BC</v>
          </cell>
          <cell r="T6387">
            <v>0</v>
          </cell>
        </row>
        <row r="6388">
          <cell r="A6388" t="str">
            <v>4286852BC</v>
          </cell>
          <cell r="T6388">
            <v>601</v>
          </cell>
        </row>
        <row r="6389">
          <cell r="A6389" t="str">
            <v>4286951BC</v>
          </cell>
          <cell r="T6389">
            <v>180</v>
          </cell>
        </row>
        <row r="6390">
          <cell r="A6390" t="str">
            <v>4286993BC</v>
          </cell>
          <cell r="T6390">
            <v>1301</v>
          </cell>
        </row>
        <row r="6391">
          <cell r="A6391" t="str">
            <v>4287009BC</v>
          </cell>
          <cell r="T6391">
            <v>300</v>
          </cell>
        </row>
        <row r="6392">
          <cell r="A6392" t="str">
            <v>4287157BC</v>
          </cell>
          <cell r="T6392">
            <v>501</v>
          </cell>
        </row>
        <row r="6393">
          <cell r="A6393" t="str">
            <v>4287579BC</v>
          </cell>
          <cell r="T6393">
            <v>50</v>
          </cell>
        </row>
        <row r="6394">
          <cell r="A6394" t="str">
            <v>4287595BC</v>
          </cell>
          <cell r="T6394">
            <v>600</v>
          </cell>
        </row>
        <row r="6395">
          <cell r="A6395" t="str">
            <v>4287710BC</v>
          </cell>
          <cell r="T6395">
            <v>0</v>
          </cell>
        </row>
        <row r="6396">
          <cell r="A6396" t="str">
            <v>4287736BC</v>
          </cell>
          <cell r="T6396">
            <v>285</v>
          </cell>
        </row>
        <row r="6397">
          <cell r="A6397" t="str">
            <v>4287785BC</v>
          </cell>
          <cell r="T6397">
            <v>661</v>
          </cell>
        </row>
        <row r="6398">
          <cell r="A6398" t="str">
            <v>4288676BC</v>
          </cell>
          <cell r="T6398">
            <v>1029</v>
          </cell>
        </row>
        <row r="6399">
          <cell r="A6399" t="str">
            <v>4288692BC</v>
          </cell>
          <cell r="T6399">
            <v>1147</v>
          </cell>
        </row>
        <row r="6400">
          <cell r="A6400" t="str">
            <v>4288726BC</v>
          </cell>
          <cell r="T6400">
            <v>144</v>
          </cell>
        </row>
        <row r="6401">
          <cell r="A6401" t="str">
            <v>4288734BC</v>
          </cell>
          <cell r="T6401">
            <v>1001</v>
          </cell>
        </row>
        <row r="6402">
          <cell r="A6402" t="str">
            <v>4288742BC</v>
          </cell>
          <cell r="T6402">
            <v>200</v>
          </cell>
        </row>
        <row r="6403">
          <cell r="A6403" t="str">
            <v>4288809BC</v>
          </cell>
          <cell r="T6403">
            <v>0</v>
          </cell>
        </row>
        <row r="6404">
          <cell r="A6404" t="str">
            <v>4288817BC</v>
          </cell>
          <cell r="T6404">
            <v>451</v>
          </cell>
        </row>
        <row r="6405">
          <cell r="A6405" t="str">
            <v>4288841BC</v>
          </cell>
          <cell r="T6405">
            <v>1301</v>
          </cell>
        </row>
        <row r="6406">
          <cell r="A6406" t="str">
            <v>4292249BC</v>
          </cell>
          <cell r="T6406">
            <v>1</v>
          </cell>
        </row>
        <row r="6407">
          <cell r="A6407" t="str">
            <v>42930BC</v>
          </cell>
          <cell r="T6407">
            <v>1688</v>
          </cell>
        </row>
        <row r="6408">
          <cell r="A6408" t="str">
            <v>42931BC</v>
          </cell>
          <cell r="T6408">
            <v>304</v>
          </cell>
        </row>
        <row r="6409">
          <cell r="A6409" t="str">
            <v>42932BC</v>
          </cell>
          <cell r="T6409">
            <v>3600</v>
          </cell>
        </row>
        <row r="6410">
          <cell r="A6410" t="str">
            <v>42933BC</v>
          </cell>
          <cell r="T6410">
            <v>1300</v>
          </cell>
        </row>
        <row r="6411">
          <cell r="A6411" t="str">
            <v>42934BC</v>
          </cell>
          <cell r="T6411">
            <v>501</v>
          </cell>
        </row>
        <row r="6412">
          <cell r="A6412" t="str">
            <v>42935BC</v>
          </cell>
          <cell r="T6412">
            <v>1101</v>
          </cell>
        </row>
        <row r="6413">
          <cell r="A6413" t="str">
            <v>42990BC</v>
          </cell>
          <cell r="T6413">
            <v>125</v>
          </cell>
        </row>
        <row r="6414">
          <cell r="A6414" t="str">
            <v>42991BC</v>
          </cell>
          <cell r="T6414">
            <v>0</v>
          </cell>
        </row>
        <row r="6415">
          <cell r="A6415" t="str">
            <v>42992BC</v>
          </cell>
          <cell r="T6415">
            <v>500</v>
          </cell>
        </row>
        <row r="6416">
          <cell r="A6416" t="str">
            <v>42993BC</v>
          </cell>
          <cell r="T6416">
            <v>400</v>
          </cell>
        </row>
        <row r="6417">
          <cell r="A6417" t="str">
            <v>42994BC</v>
          </cell>
          <cell r="T6417">
            <v>4500</v>
          </cell>
        </row>
        <row r="6418">
          <cell r="A6418" t="str">
            <v>42995BC</v>
          </cell>
          <cell r="T6418">
            <v>800</v>
          </cell>
        </row>
        <row r="6419">
          <cell r="A6419" t="str">
            <v>42996BC</v>
          </cell>
          <cell r="T6419">
            <v>2550</v>
          </cell>
        </row>
        <row r="6420">
          <cell r="A6420" t="str">
            <v>42997BC</v>
          </cell>
          <cell r="T6420">
            <v>2150</v>
          </cell>
        </row>
        <row r="6421">
          <cell r="A6421" t="str">
            <v>42998BC</v>
          </cell>
          <cell r="T6421">
            <v>1451</v>
          </cell>
        </row>
        <row r="6422">
          <cell r="A6422" t="str">
            <v>43001BC</v>
          </cell>
          <cell r="T6422">
            <v>3000</v>
          </cell>
        </row>
        <row r="6423">
          <cell r="A6423" t="str">
            <v>43002BC</v>
          </cell>
          <cell r="T6423">
            <v>110</v>
          </cell>
        </row>
        <row r="6424">
          <cell r="A6424" t="str">
            <v>43003BC</v>
          </cell>
          <cell r="T6424">
            <v>500</v>
          </cell>
        </row>
        <row r="6425">
          <cell r="A6425" t="str">
            <v>43004BC</v>
          </cell>
          <cell r="T6425">
            <v>20</v>
          </cell>
        </row>
        <row r="6426">
          <cell r="A6426" t="str">
            <v>43005BC</v>
          </cell>
          <cell r="T6426">
            <v>240</v>
          </cell>
        </row>
        <row r="6427">
          <cell r="A6427" t="str">
            <v>4300604BC</v>
          </cell>
          <cell r="T6427">
            <v>100</v>
          </cell>
        </row>
        <row r="6428">
          <cell r="A6428" t="str">
            <v>43054BC</v>
          </cell>
          <cell r="T6428">
            <v>15500</v>
          </cell>
        </row>
        <row r="6429">
          <cell r="A6429" t="str">
            <v>43055BC</v>
          </cell>
          <cell r="T6429">
            <v>1500</v>
          </cell>
        </row>
        <row r="6430">
          <cell r="A6430" t="str">
            <v>43056BC</v>
          </cell>
          <cell r="T6430">
            <v>1850</v>
          </cell>
        </row>
        <row r="6431">
          <cell r="A6431" t="str">
            <v>43057BC</v>
          </cell>
          <cell r="T6431">
            <v>850</v>
          </cell>
        </row>
        <row r="6432">
          <cell r="A6432" t="str">
            <v>4337325BC</v>
          </cell>
          <cell r="T6432">
            <v>2301</v>
          </cell>
        </row>
        <row r="6433">
          <cell r="A6433" t="str">
            <v>4337333BC</v>
          </cell>
          <cell r="T6433">
            <v>5551</v>
          </cell>
        </row>
        <row r="6434">
          <cell r="A6434" t="str">
            <v>4337341BC</v>
          </cell>
          <cell r="T6434">
            <v>1201</v>
          </cell>
        </row>
        <row r="6435">
          <cell r="A6435" t="str">
            <v>4337358BC</v>
          </cell>
          <cell r="T6435">
            <v>1351</v>
          </cell>
        </row>
        <row r="6436">
          <cell r="A6436" t="str">
            <v>4337366BC</v>
          </cell>
          <cell r="T6436">
            <v>21400</v>
          </cell>
        </row>
        <row r="6437">
          <cell r="A6437" t="str">
            <v>4337374BC</v>
          </cell>
          <cell r="T6437">
            <v>0</v>
          </cell>
        </row>
        <row r="6438">
          <cell r="A6438" t="str">
            <v>4337382BC</v>
          </cell>
          <cell r="T6438">
            <v>6900</v>
          </cell>
        </row>
        <row r="6439">
          <cell r="A6439" t="str">
            <v>4337390BC</v>
          </cell>
          <cell r="T6439">
            <v>3451</v>
          </cell>
        </row>
        <row r="6440">
          <cell r="A6440" t="str">
            <v>4337408BC</v>
          </cell>
          <cell r="T6440">
            <v>16</v>
          </cell>
        </row>
        <row r="6441">
          <cell r="A6441" t="str">
            <v>4337416BC</v>
          </cell>
          <cell r="T6441">
            <v>200</v>
          </cell>
        </row>
        <row r="6442">
          <cell r="A6442" t="str">
            <v>4337424BC</v>
          </cell>
          <cell r="T6442">
            <v>700</v>
          </cell>
        </row>
        <row r="6443">
          <cell r="A6443" t="str">
            <v>4337432BC</v>
          </cell>
          <cell r="T6443">
            <v>700</v>
          </cell>
        </row>
        <row r="6444">
          <cell r="A6444" t="str">
            <v>4337440BC</v>
          </cell>
          <cell r="T6444">
            <v>1001</v>
          </cell>
        </row>
        <row r="6445">
          <cell r="A6445" t="str">
            <v>4337457BC</v>
          </cell>
          <cell r="T6445">
            <v>1300</v>
          </cell>
        </row>
        <row r="6446">
          <cell r="A6446" t="str">
            <v>4337465BC</v>
          </cell>
          <cell r="T6446">
            <v>1300</v>
          </cell>
        </row>
        <row r="6447">
          <cell r="A6447" t="str">
            <v>4337473BC</v>
          </cell>
          <cell r="T6447">
            <v>201</v>
          </cell>
        </row>
        <row r="6448">
          <cell r="A6448" t="str">
            <v>4337481BC</v>
          </cell>
          <cell r="T6448">
            <v>1901</v>
          </cell>
        </row>
        <row r="6449">
          <cell r="A6449" t="str">
            <v>4337499BC</v>
          </cell>
          <cell r="T6449">
            <v>400</v>
          </cell>
        </row>
        <row r="6450">
          <cell r="A6450" t="str">
            <v>4337507BC</v>
          </cell>
          <cell r="T6450">
            <v>1750</v>
          </cell>
        </row>
        <row r="6451">
          <cell r="A6451" t="str">
            <v>4337515BC</v>
          </cell>
          <cell r="T6451">
            <v>190</v>
          </cell>
        </row>
        <row r="6452">
          <cell r="A6452" t="str">
            <v>4337523BC</v>
          </cell>
          <cell r="T6452">
            <v>565</v>
          </cell>
        </row>
        <row r="6453">
          <cell r="A6453" t="str">
            <v>4337531BC</v>
          </cell>
          <cell r="T6453">
            <v>1415</v>
          </cell>
        </row>
        <row r="6454">
          <cell r="A6454" t="str">
            <v>4337549BC</v>
          </cell>
          <cell r="T6454">
            <v>275</v>
          </cell>
        </row>
        <row r="6455">
          <cell r="A6455" t="str">
            <v>4337556BC</v>
          </cell>
          <cell r="T6455">
            <v>315</v>
          </cell>
        </row>
        <row r="6456">
          <cell r="A6456" t="str">
            <v>4337564BC</v>
          </cell>
          <cell r="T6456">
            <v>2200</v>
          </cell>
        </row>
        <row r="6457">
          <cell r="A6457" t="str">
            <v>4337572BC</v>
          </cell>
          <cell r="T6457">
            <v>500</v>
          </cell>
        </row>
        <row r="6458">
          <cell r="A6458" t="str">
            <v>4337580BC</v>
          </cell>
          <cell r="T6458">
            <v>1350</v>
          </cell>
        </row>
        <row r="6459">
          <cell r="A6459" t="str">
            <v>4337598BC</v>
          </cell>
          <cell r="T6459">
            <v>1000</v>
          </cell>
        </row>
        <row r="6460">
          <cell r="A6460" t="str">
            <v>4337606BC</v>
          </cell>
          <cell r="T6460">
            <v>7050</v>
          </cell>
        </row>
        <row r="6461">
          <cell r="A6461" t="str">
            <v>4337614BC</v>
          </cell>
          <cell r="T6461">
            <v>400</v>
          </cell>
        </row>
        <row r="6462">
          <cell r="A6462" t="str">
            <v>4337622BC</v>
          </cell>
          <cell r="T6462">
            <v>500</v>
          </cell>
        </row>
        <row r="6463">
          <cell r="A6463" t="str">
            <v>4337630BC</v>
          </cell>
          <cell r="T6463">
            <v>1400</v>
          </cell>
        </row>
        <row r="6464">
          <cell r="A6464" t="str">
            <v>4337648BC</v>
          </cell>
          <cell r="T6464">
            <v>592</v>
          </cell>
        </row>
        <row r="6465">
          <cell r="A6465" t="str">
            <v>4337655BC</v>
          </cell>
          <cell r="T6465">
            <v>300</v>
          </cell>
        </row>
        <row r="6466">
          <cell r="A6466" t="str">
            <v>4337663BC</v>
          </cell>
          <cell r="T6466">
            <v>451</v>
          </cell>
        </row>
        <row r="6467">
          <cell r="A6467" t="str">
            <v>4337671BC</v>
          </cell>
          <cell r="T6467">
            <v>551</v>
          </cell>
        </row>
        <row r="6468">
          <cell r="A6468" t="str">
            <v>4337689BC</v>
          </cell>
          <cell r="T6468">
            <v>472</v>
          </cell>
        </row>
        <row r="6469">
          <cell r="A6469" t="str">
            <v>4337697BC</v>
          </cell>
          <cell r="T6469">
            <v>550</v>
          </cell>
        </row>
        <row r="6470">
          <cell r="A6470" t="str">
            <v>4337705BC</v>
          </cell>
          <cell r="T6470">
            <v>250</v>
          </cell>
        </row>
        <row r="6471">
          <cell r="A6471" t="str">
            <v>4337739BC</v>
          </cell>
          <cell r="T6471">
            <v>175</v>
          </cell>
        </row>
        <row r="6472">
          <cell r="A6472" t="str">
            <v>4337747BC</v>
          </cell>
          <cell r="T6472">
            <v>335</v>
          </cell>
        </row>
        <row r="6473">
          <cell r="A6473" t="str">
            <v>4337770BC</v>
          </cell>
          <cell r="T6473">
            <v>1210</v>
          </cell>
        </row>
        <row r="6474">
          <cell r="A6474" t="str">
            <v>4337788BC</v>
          </cell>
          <cell r="T6474">
            <v>1850</v>
          </cell>
        </row>
        <row r="6475">
          <cell r="A6475" t="str">
            <v>4337796BC</v>
          </cell>
          <cell r="T6475">
            <v>5401</v>
          </cell>
        </row>
        <row r="6476">
          <cell r="A6476" t="str">
            <v>4337804BC</v>
          </cell>
          <cell r="T6476">
            <v>4551</v>
          </cell>
        </row>
        <row r="6477">
          <cell r="A6477" t="str">
            <v>4337812BC</v>
          </cell>
          <cell r="T6477">
            <v>1101</v>
          </cell>
        </row>
        <row r="6478">
          <cell r="A6478" t="str">
            <v>4337820BC</v>
          </cell>
          <cell r="T6478">
            <v>1001</v>
          </cell>
        </row>
        <row r="6479">
          <cell r="A6479" t="str">
            <v>4337838BC</v>
          </cell>
          <cell r="T6479">
            <v>2450</v>
          </cell>
        </row>
        <row r="6480">
          <cell r="A6480" t="str">
            <v>4337846BC</v>
          </cell>
          <cell r="T6480">
            <v>2100</v>
          </cell>
        </row>
        <row r="6481">
          <cell r="A6481" t="str">
            <v>4337853BC</v>
          </cell>
          <cell r="T6481">
            <v>6051</v>
          </cell>
        </row>
        <row r="6482">
          <cell r="A6482" t="str">
            <v>4337861BC</v>
          </cell>
          <cell r="T6482">
            <v>3701</v>
          </cell>
        </row>
        <row r="6483">
          <cell r="A6483" t="str">
            <v>4337879BC</v>
          </cell>
          <cell r="T6483">
            <v>5946</v>
          </cell>
        </row>
        <row r="6484">
          <cell r="A6484" t="str">
            <v>4337887BC</v>
          </cell>
          <cell r="T6484">
            <v>1951</v>
          </cell>
        </row>
        <row r="6485">
          <cell r="A6485" t="str">
            <v>4337895BC</v>
          </cell>
          <cell r="T6485">
            <v>351</v>
          </cell>
        </row>
        <row r="6486">
          <cell r="A6486" t="str">
            <v>4337903BC</v>
          </cell>
          <cell r="T6486">
            <v>5751</v>
          </cell>
        </row>
        <row r="6487">
          <cell r="A6487" t="str">
            <v>4337911BC</v>
          </cell>
          <cell r="T6487">
            <v>1</v>
          </cell>
        </row>
        <row r="6488">
          <cell r="A6488" t="str">
            <v>4337929BC</v>
          </cell>
          <cell r="T6488">
            <v>3301</v>
          </cell>
        </row>
        <row r="6489">
          <cell r="A6489" t="str">
            <v>4337937BC</v>
          </cell>
          <cell r="T6489">
            <v>751</v>
          </cell>
        </row>
        <row r="6490">
          <cell r="A6490" t="str">
            <v>4337945BC</v>
          </cell>
          <cell r="T6490">
            <v>2000</v>
          </cell>
        </row>
        <row r="6491">
          <cell r="A6491" t="str">
            <v>4337952BC</v>
          </cell>
          <cell r="T6491">
            <v>701</v>
          </cell>
        </row>
        <row r="6492">
          <cell r="A6492" t="str">
            <v>4337960BC</v>
          </cell>
          <cell r="T6492">
            <v>1600</v>
          </cell>
        </row>
        <row r="6493">
          <cell r="A6493" t="str">
            <v>4337978BC</v>
          </cell>
          <cell r="T6493">
            <v>751</v>
          </cell>
        </row>
        <row r="6494">
          <cell r="A6494" t="str">
            <v>4337986BC</v>
          </cell>
          <cell r="T6494">
            <v>1281</v>
          </cell>
        </row>
        <row r="6495">
          <cell r="A6495" t="str">
            <v>4337994BC</v>
          </cell>
          <cell r="T6495">
            <v>801</v>
          </cell>
        </row>
        <row r="6496">
          <cell r="A6496" t="str">
            <v>4338000BC</v>
          </cell>
          <cell r="T6496">
            <v>256</v>
          </cell>
        </row>
        <row r="6497">
          <cell r="A6497" t="str">
            <v>4338018BC</v>
          </cell>
          <cell r="T6497">
            <v>351</v>
          </cell>
        </row>
        <row r="6498">
          <cell r="A6498" t="str">
            <v>4338026BC</v>
          </cell>
          <cell r="T6498">
            <v>1001</v>
          </cell>
        </row>
        <row r="6499">
          <cell r="A6499" t="str">
            <v>4338034BC</v>
          </cell>
          <cell r="T6499">
            <v>1</v>
          </cell>
        </row>
        <row r="6500">
          <cell r="A6500" t="str">
            <v>4338042BC</v>
          </cell>
          <cell r="T6500">
            <v>3801</v>
          </cell>
        </row>
        <row r="6501">
          <cell r="A6501" t="str">
            <v>4339552BC</v>
          </cell>
          <cell r="T6501">
            <v>290</v>
          </cell>
        </row>
        <row r="6502">
          <cell r="A6502" t="str">
            <v>43970BC</v>
          </cell>
          <cell r="T6502">
            <v>100</v>
          </cell>
        </row>
        <row r="6503">
          <cell r="A6503" t="str">
            <v>43971BC</v>
          </cell>
          <cell r="T6503">
            <v>0</v>
          </cell>
        </row>
        <row r="6504">
          <cell r="A6504" t="str">
            <v>44208BC</v>
          </cell>
          <cell r="T6504">
            <v>751</v>
          </cell>
        </row>
        <row r="6505">
          <cell r="A6505" t="str">
            <v>44318BC</v>
          </cell>
          <cell r="T6505">
            <v>355</v>
          </cell>
        </row>
        <row r="6506">
          <cell r="A6506" t="str">
            <v>4500807BC</v>
          </cell>
          <cell r="T6506">
            <v>200</v>
          </cell>
        </row>
        <row r="6507">
          <cell r="A6507" t="str">
            <v>4500849BC</v>
          </cell>
          <cell r="T6507">
            <v>450</v>
          </cell>
        </row>
        <row r="6508">
          <cell r="A6508" t="str">
            <v>4500856BC</v>
          </cell>
          <cell r="T6508">
            <v>1301</v>
          </cell>
        </row>
        <row r="6509">
          <cell r="A6509" t="str">
            <v>4500864BC</v>
          </cell>
          <cell r="T6509">
            <v>691</v>
          </cell>
        </row>
        <row r="6510">
          <cell r="A6510" t="str">
            <v>4500872BC</v>
          </cell>
          <cell r="T6510">
            <v>1850</v>
          </cell>
        </row>
        <row r="6511">
          <cell r="A6511" t="str">
            <v>4500880BC</v>
          </cell>
          <cell r="T6511">
            <v>1981</v>
          </cell>
        </row>
        <row r="6512">
          <cell r="A6512" t="str">
            <v>4500898BC</v>
          </cell>
          <cell r="T6512">
            <v>2101</v>
          </cell>
        </row>
        <row r="6513">
          <cell r="A6513" t="str">
            <v>4500906BC</v>
          </cell>
          <cell r="T6513">
            <v>4351</v>
          </cell>
        </row>
        <row r="6514">
          <cell r="A6514" t="str">
            <v>4500914BC</v>
          </cell>
          <cell r="T6514">
            <v>1350</v>
          </cell>
        </row>
        <row r="6515">
          <cell r="A6515" t="str">
            <v>4500922BC</v>
          </cell>
          <cell r="T6515">
            <v>1701</v>
          </cell>
        </row>
        <row r="6516">
          <cell r="A6516" t="str">
            <v>4500930BC</v>
          </cell>
          <cell r="T6516">
            <v>2851</v>
          </cell>
        </row>
        <row r="6517">
          <cell r="A6517" t="str">
            <v>4500948BC</v>
          </cell>
          <cell r="T6517">
            <v>6301</v>
          </cell>
        </row>
        <row r="6518">
          <cell r="A6518" t="str">
            <v>4500955BC</v>
          </cell>
          <cell r="T6518">
            <v>4250</v>
          </cell>
        </row>
        <row r="6519">
          <cell r="A6519" t="str">
            <v>4500963BC</v>
          </cell>
          <cell r="T6519">
            <v>5500</v>
          </cell>
        </row>
        <row r="6520">
          <cell r="A6520" t="str">
            <v>4500971BC</v>
          </cell>
          <cell r="T6520">
            <v>3801</v>
          </cell>
        </row>
        <row r="6521">
          <cell r="A6521" t="str">
            <v>4500989BC</v>
          </cell>
          <cell r="T6521">
            <v>3951</v>
          </cell>
        </row>
        <row r="6522">
          <cell r="A6522" t="str">
            <v>4500997BC</v>
          </cell>
          <cell r="T6522">
            <v>3301</v>
          </cell>
        </row>
        <row r="6523">
          <cell r="A6523" t="str">
            <v>4501003BC</v>
          </cell>
          <cell r="T6523">
            <v>170</v>
          </cell>
        </row>
        <row r="6524">
          <cell r="A6524" t="str">
            <v>4501011BC</v>
          </cell>
          <cell r="T6524">
            <v>275</v>
          </cell>
        </row>
        <row r="6525">
          <cell r="A6525" t="str">
            <v>4501029BC</v>
          </cell>
          <cell r="T6525">
            <v>251</v>
          </cell>
        </row>
        <row r="6526">
          <cell r="A6526" t="str">
            <v>4501037BC</v>
          </cell>
          <cell r="T6526">
            <v>7500</v>
          </cell>
        </row>
        <row r="6527">
          <cell r="A6527" t="str">
            <v>4501045BC</v>
          </cell>
          <cell r="T6527">
            <v>635</v>
          </cell>
        </row>
        <row r="6528">
          <cell r="A6528" t="str">
            <v>4501052BC</v>
          </cell>
          <cell r="T6528">
            <v>13500</v>
          </cell>
        </row>
        <row r="6529">
          <cell r="A6529" t="str">
            <v>4501060BC</v>
          </cell>
          <cell r="T6529">
            <v>1</v>
          </cell>
        </row>
        <row r="6530">
          <cell r="A6530" t="str">
            <v>4501078BC</v>
          </cell>
          <cell r="T6530">
            <v>201</v>
          </cell>
        </row>
        <row r="6531">
          <cell r="A6531" t="str">
            <v>4501086BC</v>
          </cell>
          <cell r="T6531">
            <v>100</v>
          </cell>
        </row>
        <row r="6532">
          <cell r="A6532" t="str">
            <v>4501094BC</v>
          </cell>
          <cell r="T6532">
            <v>10</v>
          </cell>
        </row>
        <row r="6533">
          <cell r="A6533" t="str">
            <v>4501102BC</v>
          </cell>
          <cell r="T6533">
            <v>200</v>
          </cell>
        </row>
        <row r="6534">
          <cell r="A6534" t="str">
            <v>4501110BC</v>
          </cell>
          <cell r="T6534">
            <v>1251</v>
          </cell>
        </row>
        <row r="6535">
          <cell r="A6535" t="str">
            <v>4501128BC</v>
          </cell>
          <cell r="T6535">
            <v>3400</v>
          </cell>
        </row>
        <row r="6536">
          <cell r="A6536" t="str">
            <v>4501136BC</v>
          </cell>
          <cell r="T6536">
            <v>3101</v>
          </cell>
        </row>
        <row r="6537">
          <cell r="A6537" t="str">
            <v>4501144BC</v>
          </cell>
          <cell r="T6537">
            <v>1401</v>
          </cell>
        </row>
        <row r="6538">
          <cell r="A6538" t="str">
            <v>4501151BC</v>
          </cell>
          <cell r="T6538">
            <v>1811</v>
          </cell>
        </row>
        <row r="6539">
          <cell r="A6539" t="str">
            <v>4501169BC</v>
          </cell>
          <cell r="T6539">
            <v>2450</v>
          </cell>
        </row>
        <row r="6540">
          <cell r="A6540" t="str">
            <v>4501177BC</v>
          </cell>
          <cell r="T6540">
            <v>1551</v>
          </cell>
        </row>
        <row r="6541">
          <cell r="A6541" t="str">
            <v>4501185BC</v>
          </cell>
          <cell r="T6541">
            <v>3301</v>
          </cell>
        </row>
        <row r="6542">
          <cell r="A6542" t="str">
            <v>4501193BC</v>
          </cell>
          <cell r="T6542">
            <v>1001</v>
          </cell>
        </row>
        <row r="6543">
          <cell r="A6543" t="str">
            <v>4501201BC</v>
          </cell>
          <cell r="T6543">
            <v>1851</v>
          </cell>
        </row>
        <row r="6544">
          <cell r="A6544" t="str">
            <v>4501219BC</v>
          </cell>
          <cell r="T6544">
            <v>3001</v>
          </cell>
        </row>
        <row r="6545">
          <cell r="A6545" t="str">
            <v>4501227BC</v>
          </cell>
          <cell r="T6545">
            <v>3950</v>
          </cell>
        </row>
        <row r="6546">
          <cell r="A6546" t="str">
            <v>4501235BC</v>
          </cell>
          <cell r="T6546">
            <v>1901</v>
          </cell>
        </row>
        <row r="6547">
          <cell r="A6547" t="str">
            <v>4501243BC</v>
          </cell>
          <cell r="T6547">
            <v>800</v>
          </cell>
        </row>
        <row r="6548">
          <cell r="A6548" t="str">
            <v>4501250BC</v>
          </cell>
          <cell r="T6548">
            <v>1000</v>
          </cell>
        </row>
        <row r="6549">
          <cell r="A6549" t="str">
            <v>4501268BC</v>
          </cell>
          <cell r="T6549">
            <v>801</v>
          </cell>
        </row>
        <row r="6550">
          <cell r="A6550" t="str">
            <v>4501276BC</v>
          </cell>
          <cell r="T6550">
            <v>1251</v>
          </cell>
        </row>
        <row r="6551">
          <cell r="A6551" t="str">
            <v>4501284BC</v>
          </cell>
          <cell r="T6551">
            <v>0</v>
          </cell>
        </row>
        <row r="6552">
          <cell r="A6552" t="str">
            <v>4501292BC</v>
          </cell>
          <cell r="T6552">
            <v>751</v>
          </cell>
        </row>
        <row r="6553">
          <cell r="A6553" t="str">
            <v>4501318BC</v>
          </cell>
          <cell r="T6553">
            <v>801</v>
          </cell>
        </row>
        <row r="6554">
          <cell r="A6554" t="str">
            <v>4501326BC</v>
          </cell>
          <cell r="T6554">
            <v>901</v>
          </cell>
        </row>
        <row r="6555">
          <cell r="A6555" t="str">
            <v>4501334BC</v>
          </cell>
          <cell r="T6555">
            <v>1010</v>
          </cell>
        </row>
        <row r="6556">
          <cell r="A6556" t="str">
            <v>4501342BC</v>
          </cell>
          <cell r="T6556">
            <v>601</v>
          </cell>
        </row>
        <row r="6557">
          <cell r="A6557" t="str">
            <v>4501359BC</v>
          </cell>
          <cell r="T6557">
            <v>1001</v>
          </cell>
        </row>
        <row r="6558">
          <cell r="A6558" t="str">
            <v>4501367BC</v>
          </cell>
          <cell r="T6558">
            <v>1001</v>
          </cell>
        </row>
        <row r="6559">
          <cell r="A6559" t="str">
            <v>4501375BC</v>
          </cell>
          <cell r="T6559">
            <v>2001</v>
          </cell>
        </row>
        <row r="6560">
          <cell r="A6560" t="str">
            <v>4501383BC</v>
          </cell>
          <cell r="T6560">
            <v>1401</v>
          </cell>
        </row>
        <row r="6561">
          <cell r="A6561" t="str">
            <v>4501391BC</v>
          </cell>
          <cell r="T6561">
            <v>1150</v>
          </cell>
        </row>
        <row r="6562">
          <cell r="A6562" t="str">
            <v>4501417BC</v>
          </cell>
          <cell r="T6562">
            <v>251</v>
          </cell>
        </row>
        <row r="6563">
          <cell r="A6563" t="str">
            <v>4501425BC</v>
          </cell>
          <cell r="T6563">
            <v>100</v>
          </cell>
        </row>
        <row r="6564">
          <cell r="A6564" t="str">
            <v>4501433BC</v>
          </cell>
          <cell r="T6564">
            <v>150</v>
          </cell>
        </row>
        <row r="6565">
          <cell r="A6565" t="str">
            <v>4501441BC</v>
          </cell>
          <cell r="T6565">
            <v>50</v>
          </cell>
        </row>
        <row r="6566">
          <cell r="A6566" t="str">
            <v>4501458BC</v>
          </cell>
          <cell r="T6566">
            <v>126</v>
          </cell>
        </row>
        <row r="6567">
          <cell r="A6567" t="str">
            <v>4501466BC</v>
          </cell>
          <cell r="T6567">
            <v>140</v>
          </cell>
        </row>
        <row r="6568">
          <cell r="A6568" t="str">
            <v>4501474BC</v>
          </cell>
          <cell r="T6568">
            <v>901</v>
          </cell>
        </row>
        <row r="6569">
          <cell r="A6569" t="str">
            <v>4501482BC</v>
          </cell>
          <cell r="T6569">
            <v>6000</v>
          </cell>
        </row>
        <row r="6570">
          <cell r="A6570" t="str">
            <v>4501490BC</v>
          </cell>
          <cell r="T6570">
            <v>1566</v>
          </cell>
        </row>
        <row r="6571">
          <cell r="A6571" t="str">
            <v>4501508BC</v>
          </cell>
          <cell r="T6571">
            <v>1</v>
          </cell>
        </row>
        <row r="6572">
          <cell r="A6572" t="str">
            <v>4501516BC</v>
          </cell>
          <cell r="T6572">
            <v>901</v>
          </cell>
        </row>
        <row r="6573">
          <cell r="A6573" t="str">
            <v>4501532BC</v>
          </cell>
          <cell r="T6573">
            <v>201</v>
          </cell>
        </row>
        <row r="6574">
          <cell r="A6574" t="str">
            <v>4501540BC</v>
          </cell>
          <cell r="T6574">
            <v>1901</v>
          </cell>
        </row>
        <row r="6575">
          <cell r="A6575" t="str">
            <v>4501557BC</v>
          </cell>
          <cell r="T6575">
            <v>1001</v>
          </cell>
        </row>
        <row r="6576">
          <cell r="A6576" t="str">
            <v>4501565BC</v>
          </cell>
          <cell r="T6576">
            <v>1651</v>
          </cell>
        </row>
        <row r="6577">
          <cell r="A6577" t="str">
            <v>4501573BC</v>
          </cell>
          <cell r="T6577">
            <v>2601</v>
          </cell>
        </row>
        <row r="6578">
          <cell r="A6578" t="str">
            <v>4501581BC</v>
          </cell>
          <cell r="T6578">
            <v>901</v>
          </cell>
        </row>
        <row r="6579">
          <cell r="A6579" t="str">
            <v>4501599BC</v>
          </cell>
          <cell r="T6579">
            <v>2001</v>
          </cell>
        </row>
        <row r="6580">
          <cell r="A6580" t="str">
            <v>4501607BC</v>
          </cell>
          <cell r="T6580">
            <v>351</v>
          </cell>
        </row>
        <row r="6581">
          <cell r="A6581" t="str">
            <v>4501615BC</v>
          </cell>
          <cell r="T6581">
            <v>3751</v>
          </cell>
        </row>
        <row r="6582">
          <cell r="A6582" t="str">
            <v>4501623BC</v>
          </cell>
          <cell r="T6582">
            <v>1</v>
          </cell>
        </row>
        <row r="6583">
          <cell r="A6583" t="str">
            <v>4501631BC</v>
          </cell>
          <cell r="T6583">
            <v>1001</v>
          </cell>
        </row>
        <row r="6584">
          <cell r="A6584" t="str">
            <v>4501649BC</v>
          </cell>
          <cell r="T6584">
            <v>236</v>
          </cell>
        </row>
        <row r="6585">
          <cell r="A6585" t="str">
            <v>4501656BC</v>
          </cell>
          <cell r="T6585">
            <v>1901</v>
          </cell>
        </row>
        <row r="6586">
          <cell r="A6586" t="str">
            <v>4501664BC</v>
          </cell>
          <cell r="T6586">
            <v>200</v>
          </cell>
        </row>
        <row r="6587">
          <cell r="A6587" t="str">
            <v>4501672BC</v>
          </cell>
          <cell r="T6587">
            <v>201</v>
          </cell>
        </row>
        <row r="6588">
          <cell r="A6588" t="str">
            <v>4501680BC</v>
          </cell>
          <cell r="T6588">
            <v>751</v>
          </cell>
        </row>
        <row r="6589">
          <cell r="A6589" t="str">
            <v>4501698BC</v>
          </cell>
          <cell r="T6589">
            <v>1201</v>
          </cell>
        </row>
        <row r="6590">
          <cell r="A6590" t="str">
            <v>4501714BC</v>
          </cell>
          <cell r="T6590">
            <v>1101</v>
          </cell>
        </row>
        <row r="6591">
          <cell r="A6591" t="str">
            <v>4501722BC</v>
          </cell>
          <cell r="T6591">
            <v>1101</v>
          </cell>
        </row>
        <row r="6592">
          <cell r="A6592" t="str">
            <v>4501730BC</v>
          </cell>
          <cell r="T6592">
            <v>901</v>
          </cell>
        </row>
        <row r="6593">
          <cell r="A6593" t="str">
            <v>4501748BC</v>
          </cell>
          <cell r="T6593">
            <v>1001</v>
          </cell>
        </row>
        <row r="6594">
          <cell r="A6594" t="str">
            <v>4501755BC</v>
          </cell>
          <cell r="T6594">
            <v>226</v>
          </cell>
        </row>
        <row r="6595">
          <cell r="A6595" t="str">
            <v>4501771BC</v>
          </cell>
          <cell r="T6595">
            <v>800</v>
          </cell>
        </row>
        <row r="6596">
          <cell r="A6596" t="str">
            <v>4501789BC</v>
          </cell>
          <cell r="T6596">
            <v>501</v>
          </cell>
        </row>
        <row r="6597">
          <cell r="A6597" t="str">
            <v>4501797BC</v>
          </cell>
          <cell r="T6597">
            <v>1151</v>
          </cell>
        </row>
        <row r="6598">
          <cell r="A6598" t="str">
            <v>4501805BC</v>
          </cell>
          <cell r="T6598">
            <v>2500</v>
          </cell>
        </row>
        <row r="6599">
          <cell r="A6599" t="str">
            <v>4501813BC</v>
          </cell>
          <cell r="T6599">
            <v>1816</v>
          </cell>
        </row>
        <row r="6600">
          <cell r="A6600" t="str">
            <v>4501821BC</v>
          </cell>
          <cell r="T6600">
            <v>351</v>
          </cell>
        </row>
        <row r="6601">
          <cell r="A6601" t="str">
            <v>4501839BC</v>
          </cell>
          <cell r="T6601">
            <v>301</v>
          </cell>
        </row>
        <row r="6602">
          <cell r="A6602" t="str">
            <v>4501847BC</v>
          </cell>
          <cell r="T6602">
            <v>31</v>
          </cell>
        </row>
        <row r="6603">
          <cell r="A6603" t="str">
            <v>4501854BC</v>
          </cell>
          <cell r="T6603">
            <v>666</v>
          </cell>
        </row>
        <row r="6604">
          <cell r="A6604" t="str">
            <v>4501862BC</v>
          </cell>
          <cell r="T6604">
            <v>1200</v>
          </cell>
        </row>
        <row r="6605">
          <cell r="A6605" t="str">
            <v>4501870BC</v>
          </cell>
          <cell r="T6605">
            <v>111</v>
          </cell>
        </row>
        <row r="6606">
          <cell r="A6606" t="str">
            <v>4501888BC</v>
          </cell>
          <cell r="T6606">
            <v>501</v>
          </cell>
        </row>
        <row r="6607">
          <cell r="A6607" t="str">
            <v>4501896BC</v>
          </cell>
          <cell r="T6607">
            <v>1</v>
          </cell>
        </row>
        <row r="6608">
          <cell r="A6608" t="str">
            <v>4501904BC</v>
          </cell>
          <cell r="T6608">
            <v>30</v>
          </cell>
        </row>
        <row r="6609">
          <cell r="A6609" t="str">
            <v>4501912BC</v>
          </cell>
          <cell r="T6609">
            <v>0</v>
          </cell>
        </row>
        <row r="6610">
          <cell r="A6610" t="str">
            <v>4501920BC</v>
          </cell>
          <cell r="T6610">
            <v>220</v>
          </cell>
        </row>
        <row r="6611">
          <cell r="A6611" t="str">
            <v>4501938BC</v>
          </cell>
          <cell r="T6611">
            <v>201</v>
          </cell>
        </row>
        <row r="6612">
          <cell r="A6612" t="str">
            <v>4501946BC</v>
          </cell>
          <cell r="T6612">
            <v>1</v>
          </cell>
        </row>
        <row r="6613">
          <cell r="A6613" t="str">
            <v>4501953BC</v>
          </cell>
          <cell r="T6613">
            <v>106</v>
          </cell>
        </row>
        <row r="6614">
          <cell r="A6614" t="str">
            <v>4501961BC</v>
          </cell>
          <cell r="T6614">
            <v>350</v>
          </cell>
        </row>
        <row r="6615">
          <cell r="A6615" t="str">
            <v>4501979BC</v>
          </cell>
          <cell r="T6615">
            <v>700</v>
          </cell>
        </row>
        <row r="6616">
          <cell r="A6616" t="str">
            <v>4501987BC</v>
          </cell>
          <cell r="T6616">
            <v>380</v>
          </cell>
        </row>
        <row r="6617">
          <cell r="A6617" t="str">
            <v>4501995BC</v>
          </cell>
          <cell r="T6617">
            <v>100</v>
          </cell>
        </row>
        <row r="6618">
          <cell r="A6618" t="str">
            <v>4502001BC</v>
          </cell>
          <cell r="T6618">
            <v>650</v>
          </cell>
        </row>
        <row r="6619">
          <cell r="A6619" t="str">
            <v>4502019BC</v>
          </cell>
          <cell r="T6619">
            <v>405</v>
          </cell>
        </row>
        <row r="6620">
          <cell r="A6620" t="str">
            <v>4502035BC</v>
          </cell>
          <cell r="T6620">
            <v>1651</v>
          </cell>
        </row>
        <row r="6621">
          <cell r="A6621" t="str">
            <v>4502043BC</v>
          </cell>
          <cell r="T6621">
            <v>3001</v>
          </cell>
        </row>
        <row r="6622">
          <cell r="A6622" t="str">
            <v>4502050BC</v>
          </cell>
          <cell r="T6622">
            <v>3650</v>
          </cell>
        </row>
        <row r="6623">
          <cell r="A6623" t="str">
            <v>4502068BC</v>
          </cell>
          <cell r="T6623">
            <v>485</v>
          </cell>
        </row>
        <row r="6624">
          <cell r="A6624" t="str">
            <v>4502076BC</v>
          </cell>
          <cell r="T6624">
            <v>1400</v>
          </cell>
        </row>
        <row r="6625">
          <cell r="A6625" t="str">
            <v>4502084BC</v>
          </cell>
          <cell r="T6625">
            <v>3100</v>
          </cell>
        </row>
        <row r="6626">
          <cell r="A6626" t="str">
            <v>4502092BC</v>
          </cell>
          <cell r="T6626">
            <v>200</v>
          </cell>
        </row>
        <row r="6627">
          <cell r="A6627" t="str">
            <v>4502118BC</v>
          </cell>
          <cell r="T6627">
            <v>180</v>
          </cell>
        </row>
        <row r="6628">
          <cell r="A6628" t="str">
            <v>4502126BC</v>
          </cell>
          <cell r="T6628">
            <v>1551</v>
          </cell>
        </row>
        <row r="6629">
          <cell r="A6629" t="str">
            <v>4502134BC</v>
          </cell>
          <cell r="T6629">
            <v>30</v>
          </cell>
        </row>
        <row r="6630">
          <cell r="A6630" t="str">
            <v>4502159BC</v>
          </cell>
          <cell r="T6630">
            <v>0</v>
          </cell>
        </row>
        <row r="6631">
          <cell r="A6631" t="str">
            <v>4502167BC</v>
          </cell>
          <cell r="T6631">
            <v>200</v>
          </cell>
        </row>
        <row r="6632">
          <cell r="A6632" t="str">
            <v>4502175BC</v>
          </cell>
          <cell r="T6632">
            <v>0</v>
          </cell>
        </row>
        <row r="6633">
          <cell r="A6633" t="str">
            <v>4502183BC</v>
          </cell>
          <cell r="T6633">
            <v>2601</v>
          </cell>
        </row>
        <row r="6634">
          <cell r="A6634" t="str">
            <v>4502191BC</v>
          </cell>
          <cell r="T6634">
            <v>800</v>
          </cell>
        </row>
        <row r="6635">
          <cell r="A6635" t="str">
            <v>4502209BC</v>
          </cell>
          <cell r="T6635">
            <v>2700</v>
          </cell>
        </row>
        <row r="6636">
          <cell r="A6636" t="str">
            <v>4502217BC</v>
          </cell>
          <cell r="T6636">
            <v>270</v>
          </cell>
        </row>
        <row r="6637">
          <cell r="A6637" t="str">
            <v>4502225BC</v>
          </cell>
          <cell r="T6637">
            <v>2100</v>
          </cell>
        </row>
        <row r="6638">
          <cell r="A6638" t="str">
            <v>4502233BC</v>
          </cell>
          <cell r="T6638">
            <v>640</v>
          </cell>
        </row>
        <row r="6639">
          <cell r="A6639" t="str">
            <v>4502241BC</v>
          </cell>
          <cell r="T6639">
            <v>551</v>
          </cell>
        </row>
        <row r="6640">
          <cell r="A6640" t="str">
            <v>4502258BC</v>
          </cell>
          <cell r="T6640">
            <v>100</v>
          </cell>
        </row>
        <row r="6641">
          <cell r="A6641" t="str">
            <v>4502266BC</v>
          </cell>
          <cell r="T6641">
            <v>220</v>
          </cell>
        </row>
        <row r="6642">
          <cell r="A6642" t="str">
            <v>4502274BC</v>
          </cell>
          <cell r="T6642">
            <v>100</v>
          </cell>
        </row>
        <row r="6643">
          <cell r="A6643" t="str">
            <v>4502282BC</v>
          </cell>
          <cell r="T6643">
            <v>2000</v>
          </cell>
        </row>
        <row r="6644">
          <cell r="A6644" t="str">
            <v>4502290BC</v>
          </cell>
          <cell r="T6644">
            <v>1850</v>
          </cell>
        </row>
        <row r="6645">
          <cell r="A6645" t="str">
            <v>4502308BC</v>
          </cell>
          <cell r="T6645">
            <v>400</v>
          </cell>
        </row>
        <row r="6646">
          <cell r="A6646" t="str">
            <v>4502316BC</v>
          </cell>
          <cell r="T6646">
            <v>801</v>
          </cell>
        </row>
        <row r="6647">
          <cell r="A6647" t="str">
            <v>4502324BC</v>
          </cell>
          <cell r="T6647">
            <v>2000</v>
          </cell>
        </row>
        <row r="6648">
          <cell r="A6648" t="str">
            <v>4502332BC</v>
          </cell>
          <cell r="T6648">
            <v>2400</v>
          </cell>
        </row>
        <row r="6649">
          <cell r="A6649" t="str">
            <v>4502340BC</v>
          </cell>
          <cell r="T6649">
            <v>2151</v>
          </cell>
        </row>
        <row r="6650">
          <cell r="A6650" t="str">
            <v>4502357BC</v>
          </cell>
          <cell r="T6650">
            <v>300</v>
          </cell>
        </row>
        <row r="6651">
          <cell r="A6651" t="str">
            <v>4502365BC</v>
          </cell>
          <cell r="T6651">
            <v>75</v>
          </cell>
        </row>
        <row r="6652">
          <cell r="A6652" t="str">
            <v>4502373BC</v>
          </cell>
          <cell r="T6652">
            <v>200</v>
          </cell>
        </row>
        <row r="6653">
          <cell r="A6653" t="str">
            <v>4502381BC</v>
          </cell>
          <cell r="T6653">
            <v>450</v>
          </cell>
        </row>
        <row r="6654">
          <cell r="A6654" t="str">
            <v>4502399BC</v>
          </cell>
          <cell r="T6654">
            <v>20</v>
          </cell>
        </row>
        <row r="6655">
          <cell r="A6655" t="str">
            <v>4502407BC</v>
          </cell>
          <cell r="T6655">
            <v>200</v>
          </cell>
        </row>
        <row r="6656">
          <cell r="A6656" t="str">
            <v>4502415BC</v>
          </cell>
          <cell r="T6656">
            <v>50</v>
          </cell>
        </row>
        <row r="6657">
          <cell r="A6657" t="str">
            <v>4502423BC</v>
          </cell>
          <cell r="T6657">
            <v>50</v>
          </cell>
        </row>
        <row r="6658">
          <cell r="A6658" t="str">
            <v>4502431BC</v>
          </cell>
          <cell r="T6658">
            <v>150</v>
          </cell>
        </row>
        <row r="6659">
          <cell r="A6659" t="str">
            <v>4502449BC</v>
          </cell>
          <cell r="T6659">
            <v>150</v>
          </cell>
        </row>
        <row r="6660">
          <cell r="A6660" t="str">
            <v>4502456BC</v>
          </cell>
          <cell r="T6660">
            <v>400</v>
          </cell>
        </row>
        <row r="6661">
          <cell r="A6661" t="str">
            <v>4502464BC</v>
          </cell>
          <cell r="T6661">
            <v>1000</v>
          </cell>
        </row>
        <row r="6662">
          <cell r="A6662" t="str">
            <v>4502472BC</v>
          </cell>
          <cell r="T6662">
            <v>360</v>
          </cell>
        </row>
        <row r="6663">
          <cell r="A6663" t="str">
            <v>4502480BC</v>
          </cell>
          <cell r="T6663">
            <v>550</v>
          </cell>
        </row>
        <row r="6664">
          <cell r="A6664" t="str">
            <v>4502498BC</v>
          </cell>
          <cell r="T6664">
            <v>600</v>
          </cell>
        </row>
        <row r="6665">
          <cell r="A6665" t="str">
            <v>4502506BC</v>
          </cell>
          <cell r="T6665">
            <v>150</v>
          </cell>
        </row>
        <row r="6666">
          <cell r="A6666" t="str">
            <v>4502514BC</v>
          </cell>
          <cell r="T6666">
            <v>345</v>
          </cell>
        </row>
        <row r="6667">
          <cell r="A6667" t="str">
            <v>4502522BC</v>
          </cell>
          <cell r="T6667">
            <v>100</v>
          </cell>
        </row>
        <row r="6668">
          <cell r="A6668" t="str">
            <v>4502530BC</v>
          </cell>
          <cell r="T6668">
            <v>0</v>
          </cell>
        </row>
        <row r="6669">
          <cell r="A6669" t="str">
            <v>4502548BC</v>
          </cell>
          <cell r="T6669">
            <v>500</v>
          </cell>
        </row>
        <row r="6670">
          <cell r="A6670" t="str">
            <v>4502555BC</v>
          </cell>
          <cell r="T6670">
            <v>150</v>
          </cell>
        </row>
        <row r="6671">
          <cell r="A6671" t="str">
            <v>4502563BC</v>
          </cell>
          <cell r="T6671">
            <v>215</v>
          </cell>
        </row>
        <row r="6672">
          <cell r="A6672" t="str">
            <v>4502571BC</v>
          </cell>
          <cell r="T6672">
            <v>350</v>
          </cell>
        </row>
        <row r="6673">
          <cell r="A6673" t="str">
            <v>4502589BC</v>
          </cell>
          <cell r="T6673">
            <v>300</v>
          </cell>
        </row>
        <row r="6674">
          <cell r="A6674" t="str">
            <v>4502597BC</v>
          </cell>
          <cell r="T6674">
            <v>145</v>
          </cell>
        </row>
        <row r="6675">
          <cell r="A6675" t="str">
            <v>4502605BC</v>
          </cell>
          <cell r="T6675">
            <v>0</v>
          </cell>
        </row>
        <row r="6676">
          <cell r="A6676" t="str">
            <v>4502613BC</v>
          </cell>
          <cell r="T6676">
            <v>200</v>
          </cell>
        </row>
        <row r="6677">
          <cell r="A6677" t="str">
            <v>4502621BC</v>
          </cell>
          <cell r="T6677">
            <v>1850</v>
          </cell>
        </row>
        <row r="6678">
          <cell r="A6678" t="str">
            <v>4502639BC</v>
          </cell>
          <cell r="T6678">
            <v>600</v>
          </cell>
        </row>
        <row r="6679">
          <cell r="A6679" t="str">
            <v>4502647BC</v>
          </cell>
          <cell r="T6679">
            <v>200</v>
          </cell>
        </row>
        <row r="6680">
          <cell r="A6680" t="str">
            <v>4502654BC</v>
          </cell>
          <cell r="T6680">
            <v>0</v>
          </cell>
        </row>
        <row r="6681">
          <cell r="A6681" t="str">
            <v>4502662BC</v>
          </cell>
          <cell r="T6681">
            <v>650</v>
          </cell>
        </row>
        <row r="6682">
          <cell r="A6682" t="str">
            <v>4502670BC</v>
          </cell>
          <cell r="T6682">
            <v>100</v>
          </cell>
        </row>
        <row r="6683">
          <cell r="A6683" t="str">
            <v>4502688BC</v>
          </cell>
          <cell r="T6683">
            <v>150</v>
          </cell>
        </row>
        <row r="6684">
          <cell r="A6684" t="str">
            <v>4502696BC</v>
          </cell>
          <cell r="T6684">
            <v>50</v>
          </cell>
        </row>
        <row r="6685">
          <cell r="A6685" t="str">
            <v>4502704BC</v>
          </cell>
          <cell r="T6685">
            <v>0</v>
          </cell>
        </row>
        <row r="6686">
          <cell r="A6686" t="str">
            <v>4502712BC</v>
          </cell>
          <cell r="T6686">
            <v>50</v>
          </cell>
        </row>
        <row r="6687">
          <cell r="A6687" t="str">
            <v>4502720BC</v>
          </cell>
          <cell r="T6687">
            <v>850</v>
          </cell>
        </row>
        <row r="6688">
          <cell r="A6688" t="str">
            <v>4502738BC</v>
          </cell>
          <cell r="T6688">
            <v>1000</v>
          </cell>
        </row>
        <row r="6689">
          <cell r="A6689" t="str">
            <v>4502746BC</v>
          </cell>
          <cell r="T6689">
            <v>380</v>
          </cell>
        </row>
        <row r="6690">
          <cell r="A6690" t="str">
            <v>4502753BC</v>
          </cell>
          <cell r="T6690">
            <v>1</v>
          </cell>
        </row>
        <row r="6691">
          <cell r="A6691" t="str">
            <v>4502761BC</v>
          </cell>
          <cell r="T6691">
            <v>0</v>
          </cell>
        </row>
        <row r="6692">
          <cell r="A6692" t="str">
            <v>4502779BC</v>
          </cell>
          <cell r="T6692">
            <v>40</v>
          </cell>
        </row>
        <row r="6693">
          <cell r="A6693" t="str">
            <v>4502787BC</v>
          </cell>
          <cell r="T6693">
            <v>973</v>
          </cell>
        </row>
        <row r="6694">
          <cell r="A6694" t="str">
            <v>4502795BC</v>
          </cell>
          <cell r="T6694">
            <v>150</v>
          </cell>
        </row>
        <row r="6695">
          <cell r="A6695" t="str">
            <v>4502803BC</v>
          </cell>
          <cell r="T6695">
            <v>5</v>
          </cell>
        </row>
        <row r="6696">
          <cell r="A6696" t="str">
            <v>4502811BC</v>
          </cell>
          <cell r="T6696">
            <v>800</v>
          </cell>
        </row>
        <row r="6697">
          <cell r="A6697" t="str">
            <v>4502829BC</v>
          </cell>
          <cell r="T6697">
            <v>0</v>
          </cell>
        </row>
        <row r="6698">
          <cell r="A6698" t="str">
            <v>4502837BC</v>
          </cell>
          <cell r="T6698">
            <v>2761</v>
          </cell>
        </row>
        <row r="6699">
          <cell r="A6699" t="str">
            <v>4502845BC</v>
          </cell>
          <cell r="T6699">
            <v>0</v>
          </cell>
        </row>
        <row r="6700">
          <cell r="A6700" t="str">
            <v>4502852BC</v>
          </cell>
          <cell r="T6700">
            <v>520</v>
          </cell>
        </row>
        <row r="6701">
          <cell r="A6701" t="str">
            <v>4502860BC</v>
          </cell>
          <cell r="T6701">
            <v>100</v>
          </cell>
        </row>
        <row r="6702">
          <cell r="A6702" t="str">
            <v>4502878BC</v>
          </cell>
          <cell r="T6702">
            <v>200</v>
          </cell>
        </row>
        <row r="6703">
          <cell r="A6703" t="str">
            <v>4502886BC</v>
          </cell>
          <cell r="T6703">
            <v>0</v>
          </cell>
        </row>
        <row r="6704">
          <cell r="A6704" t="str">
            <v>4502894BC</v>
          </cell>
          <cell r="T6704">
            <v>200</v>
          </cell>
        </row>
        <row r="6705">
          <cell r="A6705" t="str">
            <v>4502902BC</v>
          </cell>
          <cell r="T6705">
            <v>200</v>
          </cell>
        </row>
        <row r="6706">
          <cell r="A6706" t="str">
            <v>4502910BC</v>
          </cell>
          <cell r="T6706">
            <v>100</v>
          </cell>
        </row>
        <row r="6707">
          <cell r="A6707" t="str">
            <v>4502928BC</v>
          </cell>
          <cell r="T6707">
            <v>225</v>
          </cell>
        </row>
        <row r="6708">
          <cell r="A6708" t="str">
            <v>4502936BC</v>
          </cell>
          <cell r="T6708">
            <v>150</v>
          </cell>
        </row>
        <row r="6709">
          <cell r="A6709" t="str">
            <v>4502944BC</v>
          </cell>
          <cell r="T6709">
            <v>400</v>
          </cell>
        </row>
        <row r="6710">
          <cell r="A6710" t="str">
            <v>4502951BC</v>
          </cell>
          <cell r="T6710">
            <v>250</v>
          </cell>
        </row>
        <row r="6711">
          <cell r="A6711" t="str">
            <v>4502969BC</v>
          </cell>
          <cell r="T6711">
            <v>280</v>
          </cell>
        </row>
        <row r="6712">
          <cell r="A6712" t="str">
            <v>4502977BC</v>
          </cell>
          <cell r="T6712">
            <v>401</v>
          </cell>
        </row>
        <row r="6713">
          <cell r="A6713" t="str">
            <v>4502985BC</v>
          </cell>
          <cell r="T6713">
            <v>485</v>
          </cell>
        </row>
        <row r="6714">
          <cell r="A6714" t="str">
            <v>4502993BC</v>
          </cell>
          <cell r="T6714">
            <v>250</v>
          </cell>
        </row>
        <row r="6715">
          <cell r="A6715" t="str">
            <v>4503009BC</v>
          </cell>
          <cell r="T6715">
            <v>1050</v>
          </cell>
        </row>
        <row r="6716">
          <cell r="A6716" t="str">
            <v>4503017BC</v>
          </cell>
          <cell r="T6716">
            <v>2701</v>
          </cell>
        </row>
        <row r="6717">
          <cell r="A6717" t="str">
            <v>4519559BC</v>
          </cell>
          <cell r="T6717">
            <v>1</v>
          </cell>
        </row>
        <row r="6718">
          <cell r="A6718" t="str">
            <v>4589313BC</v>
          </cell>
          <cell r="T6718">
            <v>51</v>
          </cell>
        </row>
        <row r="6719">
          <cell r="A6719" t="str">
            <v>4589347BC</v>
          </cell>
          <cell r="T6719">
            <v>100</v>
          </cell>
        </row>
        <row r="6720">
          <cell r="A6720" t="str">
            <v>4589370BC</v>
          </cell>
          <cell r="T6720">
            <v>46</v>
          </cell>
        </row>
        <row r="6721">
          <cell r="A6721" t="str">
            <v>48981BC</v>
          </cell>
          <cell r="T6721">
            <v>356</v>
          </cell>
        </row>
        <row r="6722">
          <cell r="A6722" t="str">
            <v>48982BC</v>
          </cell>
          <cell r="T6722">
            <v>451</v>
          </cell>
        </row>
        <row r="6723">
          <cell r="A6723" t="str">
            <v>48984BC</v>
          </cell>
          <cell r="T6723">
            <v>500</v>
          </cell>
        </row>
        <row r="6724">
          <cell r="A6724" t="str">
            <v>48992BC</v>
          </cell>
          <cell r="T6724">
            <v>401</v>
          </cell>
        </row>
        <row r="6725">
          <cell r="A6725" t="str">
            <v>48993BC</v>
          </cell>
          <cell r="T6725">
            <v>696</v>
          </cell>
        </row>
        <row r="6726">
          <cell r="A6726" t="str">
            <v>48995BC</v>
          </cell>
          <cell r="T6726">
            <v>401</v>
          </cell>
        </row>
        <row r="6727">
          <cell r="A6727" t="str">
            <v>49003BC</v>
          </cell>
          <cell r="T6727">
            <v>150</v>
          </cell>
        </row>
        <row r="6728">
          <cell r="A6728" t="str">
            <v>49004BC</v>
          </cell>
          <cell r="T6728">
            <v>251</v>
          </cell>
        </row>
        <row r="6729">
          <cell r="A6729" t="str">
            <v>49006BC</v>
          </cell>
          <cell r="T6729">
            <v>475</v>
          </cell>
        </row>
        <row r="6730">
          <cell r="A6730" t="str">
            <v>49014BC</v>
          </cell>
          <cell r="T6730">
            <v>2801</v>
          </cell>
        </row>
        <row r="6731">
          <cell r="A6731" t="str">
            <v>49015BC</v>
          </cell>
          <cell r="T6731">
            <v>1501</v>
          </cell>
        </row>
        <row r="6732">
          <cell r="A6732" t="str">
            <v>49017BC</v>
          </cell>
          <cell r="T6732">
            <v>1301</v>
          </cell>
        </row>
        <row r="6733">
          <cell r="A6733" t="str">
            <v>49025BC</v>
          </cell>
          <cell r="T6733">
            <v>1851</v>
          </cell>
        </row>
        <row r="6734">
          <cell r="A6734" t="str">
            <v>49026BC</v>
          </cell>
          <cell r="T6734">
            <v>1301</v>
          </cell>
        </row>
        <row r="6735">
          <cell r="A6735" t="str">
            <v>49028BC</v>
          </cell>
          <cell r="T6735">
            <v>661</v>
          </cell>
        </row>
        <row r="6736">
          <cell r="A6736" t="str">
            <v>5110115089800BC</v>
          </cell>
          <cell r="T6736">
            <v>350</v>
          </cell>
        </row>
        <row r="6737">
          <cell r="A6737" t="str">
            <v>5110115129800BC</v>
          </cell>
          <cell r="T6737">
            <v>245</v>
          </cell>
        </row>
        <row r="6738">
          <cell r="A6738" t="str">
            <v>5110515089800BC</v>
          </cell>
          <cell r="T6738">
            <v>0</v>
          </cell>
        </row>
        <row r="6739">
          <cell r="A6739" t="str">
            <v>5110515129800BC</v>
          </cell>
          <cell r="T6739">
            <v>0</v>
          </cell>
        </row>
        <row r="6740">
          <cell r="A6740" t="str">
            <v>5115415989800BC</v>
          </cell>
          <cell r="T6740">
            <v>0</v>
          </cell>
        </row>
        <row r="6741">
          <cell r="A6741" t="str">
            <v>5119204989800BC</v>
          </cell>
          <cell r="T6741">
            <v>200</v>
          </cell>
        </row>
        <row r="6742">
          <cell r="A6742" t="str">
            <v>5119205989800BC</v>
          </cell>
          <cell r="T6742">
            <v>50</v>
          </cell>
        </row>
        <row r="6743">
          <cell r="A6743" t="str">
            <v>5119206989800BC</v>
          </cell>
          <cell r="T6743">
            <v>1400</v>
          </cell>
        </row>
        <row r="6744">
          <cell r="A6744" t="str">
            <v>5119208989800BC</v>
          </cell>
          <cell r="T6744">
            <v>650</v>
          </cell>
        </row>
        <row r="6745">
          <cell r="A6745" t="str">
            <v>5119210989800BC</v>
          </cell>
          <cell r="T6745">
            <v>100</v>
          </cell>
        </row>
        <row r="6746">
          <cell r="A6746" t="str">
            <v>5219204989800BC</v>
          </cell>
          <cell r="T6746">
            <v>0</v>
          </cell>
        </row>
        <row r="6747">
          <cell r="A6747" t="str">
            <v>5219206989800BC</v>
          </cell>
          <cell r="T6747">
            <v>1050</v>
          </cell>
        </row>
        <row r="6748">
          <cell r="A6748" t="str">
            <v>5219208989800BC</v>
          </cell>
          <cell r="T6748">
            <v>1870</v>
          </cell>
        </row>
        <row r="6749">
          <cell r="A6749" t="str">
            <v>5219210989800BC</v>
          </cell>
          <cell r="T6749">
            <v>770</v>
          </cell>
        </row>
        <row r="6750">
          <cell r="A6750" t="str">
            <v>62358061699LL</v>
          </cell>
          <cell r="T6750">
            <v>0</v>
          </cell>
        </row>
        <row r="6751">
          <cell r="A6751" t="str">
            <v>62358061699LS</v>
          </cell>
          <cell r="T6751">
            <v>0</v>
          </cell>
        </row>
        <row r="6752">
          <cell r="A6752" t="str">
            <v>6568012989800BC</v>
          </cell>
          <cell r="T6752">
            <v>125</v>
          </cell>
        </row>
        <row r="6753">
          <cell r="A6753" t="str">
            <v>6618702249800BC</v>
          </cell>
          <cell r="T6753">
            <v>430</v>
          </cell>
        </row>
        <row r="6754">
          <cell r="A6754" t="str">
            <v>6618702329800BC</v>
          </cell>
          <cell r="T6754">
            <v>200</v>
          </cell>
        </row>
        <row r="6755">
          <cell r="A6755" t="str">
            <v>6618702369800BC</v>
          </cell>
          <cell r="T6755">
            <v>285</v>
          </cell>
        </row>
        <row r="6756">
          <cell r="A6756" t="str">
            <v>6618702389800BC</v>
          </cell>
          <cell r="T6756">
            <v>425</v>
          </cell>
        </row>
        <row r="6757">
          <cell r="A6757" t="str">
            <v>6618702429800BC</v>
          </cell>
          <cell r="T6757">
            <v>500</v>
          </cell>
        </row>
        <row r="6758">
          <cell r="A6758" t="str">
            <v>6618702459800BC</v>
          </cell>
          <cell r="T6758">
            <v>550</v>
          </cell>
        </row>
        <row r="6759">
          <cell r="A6759" t="str">
            <v>6618702479800BC</v>
          </cell>
          <cell r="T6759">
            <v>245</v>
          </cell>
        </row>
        <row r="6760">
          <cell r="A6760" t="str">
            <v>6618702489800BC</v>
          </cell>
          <cell r="T6760">
            <v>598</v>
          </cell>
        </row>
        <row r="6761">
          <cell r="A6761" t="str">
            <v>6618704249800BC</v>
          </cell>
          <cell r="T6761">
            <v>1894</v>
          </cell>
        </row>
        <row r="6762">
          <cell r="A6762" t="str">
            <v>6618704329800BC</v>
          </cell>
          <cell r="T6762">
            <v>1450</v>
          </cell>
        </row>
        <row r="6763">
          <cell r="A6763" t="str">
            <v>6618704369800BC</v>
          </cell>
          <cell r="T6763">
            <v>705</v>
          </cell>
        </row>
        <row r="6764">
          <cell r="A6764" t="str">
            <v>6618704389800BC</v>
          </cell>
          <cell r="T6764">
            <v>300</v>
          </cell>
        </row>
        <row r="6765">
          <cell r="A6765" t="str">
            <v>6618704429800BC</v>
          </cell>
          <cell r="T6765">
            <v>500</v>
          </cell>
        </row>
        <row r="6766">
          <cell r="A6766" t="str">
            <v>6618704449800BC</v>
          </cell>
          <cell r="T6766">
            <v>300</v>
          </cell>
        </row>
        <row r="6767">
          <cell r="A6767" t="str">
            <v>6618704459800BC</v>
          </cell>
          <cell r="T6767">
            <v>389</v>
          </cell>
        </row>
        <row r="6768">
          <cell r="A6768" t="str">
            <v>6618704479800BC</v>
          </cell>
          <cell r="T6768">
            <v>110</v>
          </cell>
        </row>
        <row r="6769">
          <cell r="A6769" t="str">
            <v>6618704489800BC</v>
          </cell>
          <cell r="T6769">
            <v>2315</v>
          </cell>
        </row>
        <row r="6770">
          <cell r="A6770" t="str">
            <v>6618706249800BC</v>
          </cell>
          <cell r="T6770">
            <v>1900</v>
          </cell>
        </row>
        <row r="6771">
          <cell r="A6771" t="str">
            <v>6618706329800BC</v>
          </cell>
          <cell r="T6771">
            <v>630</v>
          </cell>
        </row>
        <row r="6772">
          <cell r="A6772" t="str">
            <v>6618706369800BC</v>
          </cell>
          <cell r="T6772">
            <v>300</v>
          </cell>
        </row>
        <row r="6773">
          <cell r="A6773" t="str">
            <v>6618706389800BC</v>
          </cell>
          <cell r="T6773">
            <v>200</v>
          </cell>
        </row>
        <row r="6774">
          <cell r="A6774" t="str">
            <v>6618706429800BC</v>
          </cell>
          <cell r="T6774">
            <v>225</v>
          </cell>
        </row>
        <row r="6775">
          <cell r="A6775" t="str">
            <v>6618706459800BC</v>
          </cell>
          <cell r="T6775">
            <v>309</v>
          </cell>
        </row>
        <row r="6776">
          <cell r="A6776" t="str">
            <v>6618706479800BC</v>
          </cell>
          <cell r="T6776">
            <v>0</v>
          </cell>
        </row>
        <row r="6777">
          <cell r="A6777" t="str">
            <v>6618706489800BC</v>
          </cell>
          <cell r="T6777">
            <v>1095</v>
          </cell>
        </row>
        <row r="6778">
          <cell r="A6778" t="str">
            <v>6618708249800BC</v>
          </cell>
          <cell r="T6778">
            <v>2825</v>
          </cell>
        </row>
        <row r="6779">
          <cell r="A6779" t="str">
            <v>6618708329800BC</v>
          </cell>
          <cell r="T6779">
            <v>1100</v>
          </cell>
        </row>
        <row r="6780">
          <cell r="A6780" t="str">
            <v>6618708369800BC</v>
          </cell>
          <cell r="T6780">
            <v>910</v>
          </cell>
        </row>
        <row r="6781">
          <cell r="A6781" t="str">
            <v>6618708389800BC</v>
          </cell>
          <cell r="T6781">
            <v>450</v>
          </cell>
        </row>
        <row r="6782">
          <cell r="A6782" t="str">
            <v>6618708429800BC</v>
          </cell>
          <cell r="T6782">
            <v>515</v>
          </cell>
        </row>
        <row r="6783">
          <cell r="A6783" t="str">
            <v>6618708449800BC</v>
          </cell>
          <cell r="T6783">
            <v>400</v>
          </cell>
        </row>
        <row r="6784">
          <cell r="A6784" t="str">
            <v>6618708459800BC</v>
          </cell>
          <cell r="T6784">
            <v>300</v>
          </cell>
        </row>
        <row r="6785">
          <cell r="A6785" t="str">
            <v>6618708469800BC</v>
          </cell>
          <cell r="T6785">
            <v>350</v>
          </cell>
        </row>
        <row r="6786">
          <cell r="A6786" t="str">
            <v>6618708479800BC</v>
          </cell>
          <cell r="T6786">
            <v>400</v>
          </cell>
        </row>
        <row r="6787">
          <cell r="A6787" t="str">
            <v>6618708489800BC</v>
          </cell>
          <cell r="T6787">
            <v>2000</v>
          </cell>
        </row>
        <row r="6788">
          <cell r="A6788" t="str">
            <v>6618712249800BC</v>
          </cell>
          <cell r="T6788">
            <v>750</v>
          </cell>
        </row>
        <row r="6789">
          <cell r="A6789" t="str">
            <v>6618712329800BC</v>
          </cell>
          <cell r="T6789">
            <v>800</v>
          </cell>
        </row>
        <row r="6790">
          <cell r="A6790" t="str">
            <v>6618712369800BC</v>
          </cell>
          <cell r="T6790">
            <v>1200</v>
          </cell>
        </row>
        <row r="6791">
          <cell r="A6791" t="str">
            <v>6618712389800BC</v>
          </cell>
          <cell r="T6791">
            <v>600</v>
          </cell>
        </row>
        <row r="6792">
          <cell r="A6792" t="str">
            <v>6618712429800BC</v>
          </cell>
          <cell r="T6792">
            <v>250</v>
          </cell>
        </row>
        <row r="6793">
          <cell r="A6793" t="str">
            <v>6618712449800BC</v>
          </cell>
          <cell r="T6793">
            <v>150</v>
          </cell>
        </row>
        <row r="6794">
          <cell r="A6794" t="str">
            <v>6618712459800BC</v>
          </cell>
          <cell r="T6794">
            <v>200</v>
          </cell>
        </row>
        <row r="6795">
          <cell r="A6795" t="str">
            <v>6618712479800BC</v>
          </cell>
          <cell r="T6795">
            <v>380</v>
          </cell>
        </row>
        <row r="6796">
          <cell r="A6796" t="str">
            <v>6618712489800BC</v>
          </cell>
          <cell r="T6796">
            <v>1420</v>
          </cell>
        </row>
        <row r="6797">
          <cell r="A6797" t="str">
            <v>6618716329800BC</v>
          </cell>
          <cell r="T6797">
            <v>0</v>
          </cell>
        </row>
        <row r="6798">
          <cell r="A6798" t="str">
            <v>6618716489800BC</v>
          </cell>
          <cell r="T6798">
            <v>0</v>
          </cell>
        </row>
        <row r="6799">
          <cell r="A6799" t="str">
            <v>8810106069800BC</v>
          </cell>
          <cell r="T6799">
            <v>0</v>
          </cell>
        </row>
        <row r="6800">
          <cell r="A6800" t="str">
            <v>8810106089800BC</v>
          </cell>
          <cell r="T6800">
            <v>0</v>
          </cell>
        </row>
        <row r="6801">
          <cell r="A6801" t="str">
            <v>8810108089800BC</v>
          </cell>
          <cell r="T6801">
            <v>0</v>
          </cell>
        </row>
        <row r="6802">
          <cell r="A6802" t="str">
            <v>8810108129800BC</v>
          </cell>
          <cell r="T6802">
            <v>50</v>
          </cell>
        </row>
        <row r="6803">
          <cell r="A6803" t="str">
            <v>8810115089800BC</v>
          </cell>
          <cell r="T6803">
            <v>100</v>
          </cell>
        </row>
        <row r="6804">
          <cell r="A6804" t="str">
            <v>8810115129800BC</v>
          </cell>
          <cell r="T6804">
            <v>0</v>
          </cell>
        </row>
        <row r="6805">
          <cell r="A6805" t="str">
            <v>8810506069800BC</v>
          </cell>
          <cell r="T6805">
            <v>0</v>
          </cell>
        </row>
        <row r="6806">
          <cell r="A6806" t="str">
            <v>8810506089800BC</v>
          </cell>
          <cell r="T6806">
            <v>0</v>
          </cell>
        </row>
        <row r="6807">
          <cell r="A6807" t="str">
            <v>8810508069800BC</v>
          </cell>
          <cell r="T6807">
            <v>50</v>
          </cell>
        </row>
        <row r="6808">
          <cell r="A6808" t="str">
            <v>8810508089800BC</v>
          </cell>
          <cell r="T6808">
            <v>500</v>
          </cell>
        </row>
        <row r="6809">
          <cell r="A6809" t="str">
            <v>8810515089800BC</v>
          </cell>
          <cell r="T6809">
            <v>200</v>
          </cell>
        </row>
        <row r="6810">
          <cell r="A6810" t="str">
            <v>8810515129800BC</v>
          </cell>
          <cell r="T6810">
            <v>35</v>
          </cell>
        </row>
        <row r="6811">
          <cell r="A6811" t="str">
            <v>LF2710102029800BC</v>
          </cell>
          <cell r="T6811">
            <v>200</v>
          </cell>
        </row>
        <row r="6812">
          <cell r="A6812" t="str">
            <v>LF2710103029800BC</v>
          </cell>
          <cell r="T6812">
            <v>0</v>
          </cell>
        </row>
        <row r="6813">
          <cell r="A6813" t="str">
            <v>LF2710104029800BC</v>
          </cell>
          <cell r="T6813">
            <v>1540</v>
          </cell>
        </row>
        <row r="6814">
          <cell r="A6814" t="str">
            <v>LF2710104049800BC</v>
          </cell>
          <cell r="T6814">
            <v>0</v>
          </cell>
        </row>
        <row r="6815">
          <cell r="A6815" t="str">
            <v>LF2710104069800BC</v>
          </cell>
          <cell r="T6815">
            <v>50</v>
          </cell>
        </row>
        <row r="6816">
          <cell r="A6816" t="str">
            <v>LF2710104089800BC</v>
          </cell>
          <cell r="T6816">
            <v>100</v>
          </cell>
        </row>
        <row r="6817">
          <cell r="A6817" t="str">
            <v>LF2710105029800BC</v>
          </cell>
          <cell r="T6817">
            <v>200</v>
          </cell>
        </row>
        <row r="6818">
          <cell r="A6818" t="str">
            <v>LF2710105049800BC</v>
          </cell>
          <cell r="T6818">
            <v>175</v>
          </cell>
        </row>
        <row r="6819">
          <cell r="A6819" t="str">
            <v>LF2710106029800BC</v>
          </cell>
          <cell r="T6819">
            <v>510</v>
          </cell>
        </row>
        <row r="6820">
          <cell r="A6820" t="str">
            <v>LF2710106049800BC</v>
          </cell>
          <cell r="T6820">
            <v>500</v>
          </cell>
        </row>
        <row r="6821">
          <cell r="A6821" t="str">
            <v>LF2710106069800BC</v>
          </cell>
          <cell r="T6821">
            <v>600</v>
          </cell>
        </row>
        <row r="6822">
          <cell r="A6822" t="str">
            <v>LF2710106082400BC</v>
          </cell>
          <cell r="T6822">
            <v>0</v>
          </cell>
        </row>
        <row r="6823">
          <cell r="A6823" t="str">
            <v>LF2710106089800BC</v>
          </cell>
          <cell r="T6823">
            <v>1610</v>
          </cell>
        </row>
        <row r="6824">
          <cell r="A6824" t="str">
            <v>LF2710106129800BC</v>
          </cell>
          <cell r="T6824">
            <v>0</v>
          </cell>
        </row>
        <row r="6825">
          <cell r="A6825" t="str">
            <v>LF2710107049800BC</v>
          </cell>
          <cell r="T6825">
            <v>0</v>
          </cell>
        </row>
        <row r="6826">
          <cell r="A6826" t="str">
            <v>LF2710108069800BC</v>
          </cell>
          <cell r="T6826">
            <v>430</v>
          </cell>
        </row>
        <row r="6827">
          <cell r="A6827" t="str">
            <v>LF2710108089800BC</v>
          </cell>
          <cell r="T6827">
            <v>735</v>
          </cell>
        </row>
        <row r="6828">
          <cell r="A6828" t="str">
            <v>LF2710110069800BC</v>
          </cell>
          <cell r="T6828">
            <v>405</v>
          </cell>
        </row>
        <row r="6829">
          <cell r="A6829" t="str">
            <v>LF2710110089800BC</v>
          </cell>
          <cell r="T6829">
            <v>620</v>
          </cell>
        </row>
        <row r="6830">
          <cell r="A6830" t="str">
            <v>LF2710110129800BC</v>
          </cell>
          <cell r="T6830">
            <v>350</v>
          </cell>
        </row>
        <row r="6831">
          <cell r="A6831" t="str">
            <v>LF2710114129800BC</v>
          </cell>
          <cell r="T6831">
            <v>100</v>
          </cell>
        </row>
        <row r="6832">
          <cell r="A6832" t="str">
            <v>LF2710504029800BC</v>
          </cell>
          <cell r="T6832">
            <v>0</v>
          </cell>
        </row>
        <row r="6833">
          <cell r="A6833" t="str">
            <v>LF2710504049800BC</v>
          </cell>
          <cell r="T6833">
            <v>550</v>
          </cell>
        </row>
        <row r="6834">
          <cell r="A6834" t="str">
            <v>LF2710504069800BC</v>
          </cell>
          <cell r="T6834">
            <v>0</v>
          </cell>
        </row>
        <row r="6835">
          <cell r="A6835" t="str">
            <v>LF2710504089800BC</v>
          </cell>
          <cell r="T6835">
            <v>0</v>
          </cell>
        </row>
        <row r="6836">
          <cell r="A6836" t="str">
            <v>LF2710505049800BC</v>
          </cell>
          <cell r="T6836">
            <v>200</v>
          </cell>
        </row>
        <row r="6837">
          <cell r="A6837" t="str">
            <v>LF2710506049800BC</v>
          </cell>
          <cell r="T6837">
            <v>490</v>
          </cell>
        </row>
        <row r="6838">
          <cell r="A6838" t="str">
            <v>LF2710506069800BC</v>
          </cell>
          <cell r="T6838">
            <v>500</v>
          </cell>
        </row>
        <row r="6839">
          <cell r="A6839" t="str">
            <v>LF2710506089800BC</v>
          </cell>
          <cell r="T6839">
            <v>725</v>
          </cell>
        </row>
        <row r="6840">
          <cell r="A6840" t="str">
            <v>LF2710508069800BC</v>
          </cell>
          <cell r="T6840">
            <v>200</v>
          </cell>
        </row>
        <row r="6841">
          <cell r="A6841" t="str">
            <v>LF2710508089800BC</v>
          </cell>
          <cell r="T6841">
            <v>440</v>
          </cell>
        </row>
        <row r="6842">
          <cell r="A6842" t="str">
            <v>LF2710510089800BC</v>
          </cell>
          <cell r="T6842">
            <v>290</v>
          </cell>
        </row>
        <row r="6843">
          <cell r="A6843" t="str">
            <v>LF2710510129800BC</v>
          </cell>
          <cell r="T6843">
            <v>200</v>
          </cell>
        </row>
        <row r="6844">
          <cell r="A6844" t="str">
            <v>LF2710514129800BC</v>
          </cell>
          <cell r="T6844">
            <v>0</v>
          </cell>
        </row>
        <row r="6845">
          <cell r="A6845" t="str">
            <v>LF2715404989800BC</v>
          </cell>
          <cell r="T6845">
            <v>1000</v>
          </cell>
        </row>
        <row r="6846">
          <cell r="A6846" t="str">
            <v>LF2715405989800BC</v>
          </cell>
          <cell r="T6846">
            <v>535</v>
          </cell>
        </row>
        <row r="6847">
          <cell r="A6847" t="str">
            <v>LF2715406982600BC</v>
          </cell>
          <cell r="T6847">
            <v>0</v>
          </cell>
        </row>
        <row r="6848">
          <cell r="A6848" t="str">
            <v>LF2715406989800BC</v>
          </cell>
          <cell r="T6848">
            <v>1990</v>
          </cell>
        </row>
        <row r="6849">
          <cell r="A6849" t="str">
            <v>LF2715408989800BC</v>
          </cell>
          <cell r="T6849">
            <v>900</v>
          </cell>
        </row>
        <row r="6850">
          <cell r="A6850" t="str">
            <v>LF2715410989800BC</v>
          </cell>
          <cell r="T6850">
            <v>615</v>
          </cell>
        </row>
        <row r="6851">
          <cell r="A6851" t="str">
            <v>LF2718504989800BC</v>
          </cell>
          <cell r="T6851">
            <v>150</v>
          </cell>
        </row>
        <row r="6852">
          <cell r="A6852" t="str">
            <v>LF2718505989800BC</v>
          </cell>
          <cell r="T6852">
            <v>40</v>
          </cell>
        </row>
        <row r="6853">
          <cell r="A6853" t="str">
            <v>LF2718506989800BC</v>
          </cell>
          <cell r="T6853">
            <v>0</v>
          </cell>
        </row>
        <row r="6854">
          <cell r="A6854" t="str">
            <v>LF2718508989800BC</v>
          </cell>
          <cell r="T6854">
            <v>100</v>
          </cell>
        </row>
        <row r="6855">
          <cell r="A6855" t="str">
            <v>LF2718510989800BC</v>
          </cell>
          <cell r="T6855">
            <v>0</v>
          </cell>
        </row>
        <row r="6856">
          <cell r="A6856" t="str">
            <v>LF2723504049800BC</v>
          </cell>
          <cell r="T6856">
            <v>320</v>
          </cell>
        </row>
        <row r="6857">
          <cell r="A6857" t="str">
            <v>LF2723505059800BC</v>
          </cell>
          <cell r="T6857">
            <v>350</v>
          </cell>
        </row>
        <row r="6858">
          <cell r="A6858" t="str">
            <v>LF2723506069800BC</v>
          </cell>
          <cell r="T6858">
            <v>820</v>
          </cell>
        </row>
        <row r="6859">
          <cell r="A6859" t="str">
            <v>LF2723508089800BC</v>
          </cell>
          <cell r="T6859">
            <v>400</v>
          </cell>
        </row>
        <row r="6860">
          <cell r="A6860" t="str">
            <v>LF2723510109800BC</v>
          </cell>
          <cell r="T6860">
            <v>365</v>
          </cell>
        </row>
        <row r="6861">
          <cell r="A6861" t="str">
            <v>LF2723514149800BC</v>
          </cell>
          <cell r="T6861">
            <v>0</v>
          </cell>
        </row>
        <row r="6862">
          <cell r="A6862" t="str">
            <v>LF2725504029800BC</v>
          </cell>
          <cell r="T6862">
            <v>0</v>
          </cell>
        </row>
        <row r="6863">
          <cell r="A6863" t="str">
            <v>LF2725504049800BC</v>
          </cell>
          <cell r="T6863">
            <v>515</v>
          </cell>
        </row>
        <row r="6864">
          <cell r="A6864" t="str">
            <v>LF2725505049800BC</v>
          </cell>
          <cell r="T6864">
            <v>0</v>
          </cell>
        </row>
        <row r="6865">
          <cell r="A6865" t="str">
            <v>LF2725506049800BC</v>
          </cell>
          <cell r="T6865">
            <v>0</v>
          </cell>
        </row>
        <row r="6866">
          <cell r="A6866" t="str">
            <v>LF2725506069800BC</v>
          </cell>
          <cell r="T6866">
            <v>445</v>
          </cell>
        </row>
        <row r="6867">
          <cell r="A6867" t="str">
            <v>LF2725506089800BC</v>
          </cell>
          <cell r="T6867">
            <v>0</v>
          </cell>
        </row>
        <row r="6868">
          <cell r="A6868" t="str">
            <v>LF2725508069800BC</v>
          </cell>
          <cell r="T6868">
            <v>0</v>
          </cell>
        </row>
        <row r="6869">
          <cell r="A6869" t="str">
            <v>LF2725508089800BC</v>
          </cell>
          <cell r="T6869">
            <v>0</v>
          </cell>
        </row>
        <row r="6870">
          <cell r="A6870" t="str">
            <v>LF2725510069800BC</v>
          </cell>
          <cell r="T6870">
            <v>100</v>
          </cell>
        </row>
        <row r="6871">
          <cell r="A6871" t="str">
            <v>LF2725510089800BC</v>
          </cell>
          <cell r="T6871">
            <v>260</v>
          </cell>
        </row>
        <row r="6872">
          <cell r="A6872" t="str">
            <v>LF2725510129800BC</v>
          </cell>
          <cell r="T6872">
            <v>25</v>
          </cell>
        </row>
        <row r="6873">
          <cell r="A6873" t="str">
            <v>LF2725514129800BC</v>
          </cell>
          <cell r="T6873">
            <v>300</v>
          </cell>
        </row>
        <row r="6874">
          <cell r="A6874" t="str">
            <v>LF2728304989800BC</v>
          </cell>
          <cell r="T6874">
            <v>950</v>
          </cell>
        </row>
        <row r="6875">
          <cell r="A6875" t="str">
            <v>LF2728305989800BC</v>
          </cell>
          <cell r="T6875">
            <v>50</v>
          </cell>
        </row>
        <row r="6876">
          <cell r="A6876" t="str">
            <v>LF2728306989800BC</v>
          </cell>
          <cell r="T6876">
            <v>0</v>
          </cell>
        </row>
        <row r="6877">
          <cell r="A6877" t="str">
            <v>LF2728306989802BC</v>
          </cell>
          <cell r="T6877">
            <v>0</v>
          </cell>
        </row>
        <row r="6878">
          <cell r="A6878" t="str">
            <v>LF2728308989800BC</v>
          </cell>
          <cell r="T6878">
            <v>0</v>
          </cell>
        </row>
        <row r="6879">
          <cell r="A6879" t="str">
            <v>LF2728310989800BC</v>
          </cell>
          <cell r="T6879">
            <v>0</v>
          </cell>
        </row>
        <row r="6880">
          <cell r="A6880" t="str">
            <v>LF2745306060400BC</v>
          </cell>
          <cell r="T6880">
            <v>300</v>
          </cell>
        </row>
        <row r="6881">
          <cell r="A6881" t="str">
            <v>LF2745306060600BC</v>
          </cell>
          <cell r="T6881">
            <v>400</v>
          </cell>
        </row>
        <row r="6882">
          <cell r="A6882" t="str">
            <v>LF2746004040400BC</v>
          </cell>
          <cell r="T6882">
            <v>490</v>
          </cell>
        </row>
        <row r="6883">
          <cell r="A6883" t="str">
            <v>LF2746006060400BC</v>
          </cell>
          <cell r="T6883">
            <v>50</v>
          </cell>
        </row>
        <row r="6884">
          <cell r="A6884" t="str">
            <v>LF2746006060600BC</v>
          </cell>
          <cell r="T6884">
            <v>1400</v>
          </cell>
        </row>
        <row r="6885">
          <cell r="A6885" t="str">
            <v>LF2746008080800BC</v>
          </cell>
          <cell r="T6885">
            <v>35</v>
          </cell>
        </row>
        <row r="6886">
          <cell r="A6886" t="str">
            <v>LF2746010101000BC</v>
          </cell>
          <cell r="T6886">
            <v>300</v>
          </cell>
        </row>
        <row r="6887">
          <cell r="A6887" t="str">
            <v>LF2747806109800BC</v>
          </cell>
          <cell r="T6887">
            <v>50</v>
          </cell>
        </row>
        <row r="6888">
          <cell r="A6888" t="str">
            <v>LF2749804040200BC</v>
          </cell>
          <cell r="T6888">
            <v>0</v>
          </cell>
        </row>
        <row r="6889">
          <cell r="A6889" t="str">
            <v>LF2749806060400BC</v>
          </cell>
          <cell r="T6889">
            <v>355</v>
          </cell>
        </row>
        <row r="6890">
          <cell r="A6890" t="str">
            <v>LF2765702029800BC</v>
          </cell>
          <cell r="T6890">
            <v>100</v>
          </cell>
        </row>
        <row r="6891">
          <cell r="A6891" t="str">
            <v>LF2765703039800BC</v>
          </cell>
          <cell r="T6891">
            <v>0</v>
          </cell>
        </row>
        <row r="6892">
          <cell r="A6892" t="str">
            <v>LF2765704049800BC</v>
          </cell>
          <cell r="T6892">
            <v>1800</v>
          </cell>
        </row>
        <row r="6893">
          <cell r="A6893" t="str">
            <v>LF2765705049800BC</v>
          </cell>
          <cell r="T6893">
            <v>200</v>
          </cell>
        </row>
        <row r="6894">
          <cell r="A6894" t="str">
            <v>LF2765705059800BC</v>
          </cell>
          <cell r="T6894">
            <v>1120</v>
          </cell>
        </row>
        <row r="6895">
          <cell r="A6895" t="str">
            <v>LF2765706049800BC</v>
          </cell>
          <cell r="T6895">
            <v>700</v>
          </cell>
        </row>
        <row r="6896">
          <cell r="A6896" t="str">
            <v>LF2765706062600BC</v>
          </cell>
          <cell r="T6896">
            <v>0</v>
          </cell>
        </row>
        <row r="6897">
          <cell r="A6897" t="str">
            <v>LF2765706069800BC</v>
          </cell>
          <cell r="T6897">
            <v>500</v>
          </cell>
        </row>
        <row r="6898">
          <cell r="A6898" t="str">
            <v>LF2765707079800BC</v>
          </cell>
          <cell r="T6898">
            <v>50</v>
          </cell>
        </row>
        <row r="6899">
          <cell r="A6899" t="str">
            <v>LF2765708069800BC</v>
          </cell>
          <cell r="T6899">
            <v>5</v>
          </cell>
        </row>
        <row r="6900">
          <cell r="A6900" t="str">
            <v>LF2765708089800BC</v>
          </cell>
          <cell r="T6900">
            <v>35</v>
          </cell>
        </row>
        <row r="6901">
          <cell r="A6901" t="str">
            <v>LF2765710069800BC</v>
          </cell>
          <cell r="T6901">
            <v>100</v>
          </cell>
        </row>
        <row r="6902">
          <cell r="A6902" t="str">
            <v>LF2765710089800BC</v>
          </cell>
          <cell r="T6902">
            <v>95</v>
          </cell>
        </row>
        <row r="6903">
          <cell r="A6903" t="str">
            <v>LF2765710109800BC</v>
          </cell>
          <cell r="T6903">
            <v>600</v>
          </cell>
        </row>
        <row r="6904">
          <cell r="A6904" t="str">
            <v>LF2765714149800BC</v>
          </cell>
          <cell r="T6904">
            <v>200</v>
          </cell>
        </row>
        <row r="6905">
          <cell r="A6905" t="str">
            <v>LF3012912049800BC</v>
          </cell>
          <cell r="T6905">
            <v>0</v>
          </cell>
        </row>
        <row r="6906">
          <cell r="A6906" t="str">
            <v>LF3019212029800BC</v>
          </cell>
          <cell r="T6906">
            <v>50</v>
          </cell>
        </row>
        <row r="6907">
          <cell r="A6907" t="str">
            <v>LF3025806129800BC</v>
          </cell>
          <cell r="T6907">
            <v>960</v>
          </cell>
        </row>
        <row r="6908">
          <cell r="A6908" t="str">
            <v>LF3110102029800BC</v>
          </cell>
          <cell r="T6908">
            <v>200</v>
          </cell>
        </row>
        <row r="6909">
          <cell r="A6909" t="str">
            <v>LF3110103029800BC</v>
          </cell>
          <cell r="T6909">
            <v>900</v>
          </cell>
        </row>
        <row r="6910">
          <cell r="A6910" t="str">
            <v>LF3110103049800BC</v>
          </cell>
          <cell r="T6910">
            <v>0</v>
          </cell>
        </row>
        <row r="6911">
          <cell r="A6911" t="str">
            <v>LF3110104029800BC</v>
          </cell>
          <cell r="T6911">
            <v>700</v>
          </cell>
        </row>
        <row r="6912">
          <cell r="A6912" t="str">
            <v>LF3110104049800BC</v>
          </cell>
          <cell r="T6912">
            <v>2300</v>
          </cell>
        </row>
        <row r="6913">
          <cell r="A6913" t="str">
            <v>LF3110104069800BC</v>
          </cell>
          <cell r="T6913">
            <v>5</v>
          </cell>
        </row>
        <row r="6914">
          <cell r="A6914" t="str">
            <v>LF3110104089800BC</v>
          </cell>
          <cell r="T6914">
            <v>50</v>
          </cell>
        </row>
        <row r="6915">
          <cell r="A6915" t="str">
            <v>LF3110105029800BC</v>
          </cell>
          <cell r="T6915">
            <v>900</v>
          </cell>
        </row>
        <row r="6916">
          <cell r="A6916" t="str">
            <v>LF3110105049800BC</v>
          </cell>
          <cell r="T6916">
            <v>1045</v>
          </cell>
        </row>
        <row r="6917">
          <cell r="A6917" t="str">
            <v>LF3110105069800BC</v>
          </cell>
          <cell r="T6917">
            <v>465</v>
          </cell>
        </row>
        <row r="6918">
          <cell r="A6918" t="str">
            <v>LF3110106029800BC</v>
          </cell>
          <cell r="T6918">
            <v>740</v>
          </cell>
        </row>
        <row r="6919">
          <cell r="A6919" t="str">
            <v>LF3110106049800BC</v>
          </cell>
          <cell r="T6919">
            <v>900</v>
          </cell>
        </row>
        <row r="6920">
          <cell r="A6920" t="str">
            <v>LF3110106069800BC</v>
          </cell>
          <cell r="T6920">
            <v>960</v>
          </cell>
        </row>
        <row r="6921">
          <cell r="A6921" t="str">
            <v>LF3110106089800BC</v>
          </cell>
          <cell r="T6921">
            <v>305</v>
          </cell>
        </row>
        <row r="6922">
          <cell r="A6922" t="str">
            <v>LF3110108049800BC</v>
          </cell>
          <cell r="T6922">
            <v>200</v>
          </cell>
        </row>
        <row r="6923">
          <cell r="A6923" t="str">
            <v>LF3110108069800BC</v>
          </cell>
          <cell r="T6923">
            <v>1440</v>
          </cell>
        </row>
        <row r="6924">
          <cell r="A6924" t="str">
            <v>LF3110108089800BC</v>
          </cell>
          <cell r="T6924">
            <v>1450</v>
          </cell>
        </row>
        <row r="6925">
          <cell r="A6925" t="str">
            <v>LF3110108129800BC</v>
          </cell>
          <cell r="T6925">
            <v>430</v>
          </cell>
        </row>
        <row r="6926">
          <cell r="A6926" t="str">
            <v>LF3110110069800BC</v>
          </cell>
          <cell r="T6926">
            <v>0</v>
          </cell>
        </row>
        <row r="6927">
          <cell r="A6927" t="str">
            <v>LF3110110089800BC</v>
          </cell>
          <cell r="T6927">
            <v>535</v>
          </cell>
        </row>
        <row r="6928">
          <cell r="A6928" t="str">
            <v>LF3110110129800BC</v>
          </cell>
          <cell r="T6928">
            <v>50</v>
          </cell>
        </row>
        <row r="6929">
          <cell r="A6929" t="str">
            <v>LF3110112089800BC</v>
          </cell>
          <cell r="T6929">
            <v>1295</v>
          </cell>
        </row>
        <row r="6930">
          <cell r="A6930" t="str">
            <v>LF3110112129800BC</v>
          </cell>
          <cell r="T6930">
            <v>40</v>
          </cell>
        </row>
        <row r="6931">
          <cell r="A6931" t="str">
            <v>LF3110116169800BC</v>
          </cell>
          <cell r="T6931">
            <v>100</v>
          </cell>
        </row>
        <row r="6932">
          <cell r="A6932" t="str">
            <v>LF3110502029800BC</v>
          </cell>
          <cell r="T6932">
            <v>200</v>
          </cell>
        </row>
        <row r="6933">
          <cell r="A6933" t="str">
            <v>LF3110504029800BC</v>
          </cell>
          <cell r="T6933">
            <v>495</v>
          </cell>
        </row>
        <row r="6934">
          <cell r="A6934" t="str">
            <v>LF3110504049800BC</v>
          </cell>
          <cell r="T6934">
            <v>5</v>
          </cell>
        </row>
        <row r="6935">
          <cell r="A6935" t="str">
            <v>LF3110504069800BC</v>
          </cell>
          <cell r="T6935">
            <v>20</v>
          </cell>
        </row>
        <row r="6936">
          <cell r="A6936" t="str">
            <v>LF3110506049800BC</v>
          </cell>
          <cell r="T6936">
            <v>955</v>
          </cell>
        </row>
        <row r="6937">
          <cell r="A6937" t="str">
            <v>LF3110506069800BC</v>
          </cell>
          <cell r="T6937">
            <v>1000</v>
          </cell>
        </row>
        <row r="6938">
          <cell r="A6938" t="str">
            <v>LF3110506089800BC</v>
          </cell>
          <cell r="T6938">
            <v>225</v>
          </cell>
        </row>
        <row r="6939">
          <cell r="A6939" t="str">
            <v>LF3110508069800BC</v>
          </cell>
          <cell r="T6939">
            <v>700</v>
          </cell>
        </row>
        <row r="6940">
          <cell r="A6940" t="str">
            <v>LF3110508089800BC</v>
          </cell>
          <cell r="T6940">
            <v>485</v>
          </cell>
        </row>
        <row r="6941">
          <cell r="A6941" t="str">
            <v>LF3116502029800BC</v>
          </cell>
          <cell r="T6941">
            <v>200</v>
          </cell>
        </row>
        <row r="6942">
          <cell r="A6942" t="str">
            <v>LF3116503039800BC</v>
          </cell>
          <cell r="T6942">
            <v>685</v>
          </cell>
        </row>
        <row r="6943">
          <cell r="A6943" t="str">
            <v>LF3116504049800BC</v>
          </cell>
          <cell r="T6943">
            <v>760</v>
          </cell>
        </row>
        <row r="6944">
          <cell r="A6944" t="str">
            <v>LF3116505059800BC</v>
          </cell>
          <cell r="T6944">
            <v>1076</v>
          </cell>
        </row>
        <row r="6945">
          <cell r="A6945" t="str">
            <v>LF3116506069800BC</v>
          </cell>
          <cell r="T6945">
            <v>1040</v>
          </cell>
        </row>
        <row r="6946">
          <cell r="A6946" t="str">
            <v>LF3116508089800BC</v>
          </cell>
          <cell r="T6946">
            <v>1725</v>
          </cell>
        </row>
        <row r="6947">
          <cell r="A6947" t="str">
            <v>LF3116510109800BC</v>
          </cell>
          <cell r="T6947">
            <v>40</v>
          </cell>
        </row>
        <row r="6948">
          <cell r="A6948" t="str">
            <v>LF3116512129800BC</v>
          </cell>
          <cell r="T6948">
            <v>100</v>
          </cell>
        </row>
        <row r="6949">
          <cell r="A6949" t="str">
            <v>LF3125504049800BC</v>
          </cell>
          <cell r="T6949">
            <v>650</v>
          </cell>
        </row>
        <row r="6950">
          <cell r="A6950" t="str">
            <v>LF3125506029800BC</v>
          </cell>
          <cell r="T6950">
            <v>300</v>
          </cell>
        </row>
        <row r="6951">
          <cell r="A6951" t="str">
            <v>LF3125506089800BC</v>
          </cell>
          <cell r="T6951">
            <v>229</v>
          </cell>
        </row>
        <row r="6952">
          <cell r="A6952" t="str">
            <v>LF3125508069800BC</v>
          </cell>
          <cell r="T6952">
            <v>109</v>
          </cell>
        </row>
        <row r="6953">
          <cell r="A6953" t="str">
            <v>LF3146004040400BC</v>
          </cell>
          <cell r="T6953">
            <v>400</v>
          </cell>
        </row>
        <row r="6954">
          <cell r="A6954" t="str">
            <v>LF3146006060600BC</v>
          </cell>
          <cell r="T6954">
            <v>300</v>
          </cell>
        </row>
        <row r="6955">
          <cell r="A6955" t="str">
            <v>LF3154304049800BC</v>
          </cell>
          <cell r="T6955">
            <v>0</v>
          </cell>
        </row>
        <row r="6956">
          <cell r="A6956" t="str">
            <v>LF3154305049800BC</v>
          </cell>
          <cell r="T6956">
            <v>50</v>
          </cell>
        </row>
        <row r="6957">
          <cell r="A6957" t="str">
            <v>LF3154306049800BC</v>
          </cell>
          <cell r="T6957">
            <v>50</v>
          </cell>
        </row>
        <row r="6958">
          <cell r="A6958" t="str">
            <v>LF3154306069800BC</v>
          </cell>
          <cell r="T6958">
            <v>100</v>
          </cell>
        </row>
        <row r="6959">
          <cell r="A6959" t="str">
            <v>LF3154308089800BC</v>
          </cell>
          <cell r="T6959">
            <v>0</v>
          </cell>
        </row>
        <row r="6960">
          <cell r="A6960" t="str">
            <v>LF3912112089800BC</v>
          </cell>
          <cell r="T6960">
            <v>0</v>
          </cell>
        </row>
        <row r="6961">
          <cell r="A6961" t="str">
            <v>LF3914302989800BC</v>
          </cell>
          <cell r="T6961">
            <v>90</v>
          </cell>
        </row>
        <row r="6962">
          <cell r="A6962" t="str">
            <v>LF3914304989800BC</v>
          </cell>
          <cell r="T6962">
            <v>280</v>
          </cell>
        </row>
        <row r="6963">
          <cell r="A6963" t="str">
            <v>LF3914404029800BC</v>
          </cell>
          <cell r="T6963">
            <v>1505</v>
          </cell>
        </row>
        <row r="6964">
          <cell r="A6964" t="str">
            <v>LF3914406029800BC</v>
          </cell>
          <cell r="T6964">
            <v>45</v>
          </cell>
        </row>
        <row r="6965">
          <cell r="A6965" t="str">
            <v>LF3914406049800BC</v>
          </cell>
          <cell r="T6965">
            <v>2200</v>
          </cell>
        </row>
        <row r="6966">
          <cell r="A6966" t="str">
            <v>LF3914408029800BC</v>
          </cell>
          <cell r="T6966">
            <v>710</v>
          </cell>
        </row>
        <row r="6967">
          <cell r="A6967" t="str">
            <v>LF3914408049800BC</v>
          </cell>
          <cell r="T6967">
            <v>130</v>
          </cell>
        </row>
        <row r="6968">
          <cell r="A6968" t="str">
            <v>LF3914408069800BC</v>
          </cell>
          <cell r="T6968">
            <v>1800</v>
          </cell>
        </row>
        <row r="6969">
          <cell r="A6969" t="str">
            <v>LF3914412049800BC</v>
          </cell>
          <cell r="T6969">
            <v>245</v>
          </cell>
        </row>
        <row r="6970">
          <cell r="A6970" t="str">
            <v>LF3914412069800BC</v>
          </cell>
          <cell r="T6970">
            <v>0</v>
          </cell>
        </row>
        <row r="6971">
          <cell r="A6971" t="str">
            <v>LF3914412089800BC</v>
          </cell>
          <cell r="T6971">
            <v>1450</v>
          </cell>
        </row>
        <row r="6972">
          <cell r="A6972" t="str">
            <v>LF3914416129800BC</v>
          </cell>
          <cell r="T6972">
            <v>0</v>
          </cell>
        </row>
        <row r="6973">
          <cell r="A6973" t="str">
            <v>LF3914702989800BC</v>
          </cell>
          <cell r="T6973">
            <v>1000</v>
          </cell>
        </row>
        <row r="6974">
          <cell r="A6974" t="str">
            <v>LF3914704989800BC</v>
          </cell>
          <cell r="T6974">
            <v>1255</v>
          </cell>
        </row>
        <row r="6975">
          <cell r="A6975" t="str">
            <v>LF3914706989800BC</v>
          </cell>
          <cell r="T6975">
            <v>90</v>
          </cell>
        </row>
        <row r="6976">
          <cell r="A6976" t="str">
            <v>LF3914708989800BC</v>
          </cell>
          <cell r="T6976">
            <v>595</v>
          </cell>
        </row>
        <row r="6977">
          <cell r="A6977" t="str">
            <v>LF3914712989800BC</v>
          </cell>
          <cell r="T6977">
            <v>700</v>
          </cell>
        </row>
        <row r="6978">
          <cell r="A6978" t="str">
            <v>LF3914802989800BC</v>
          </cell>
          <cell r="T6978">
            <v>1000</v>
          </cell>
        </row>
        <row r="6979">
          <cell r="A6979" t="str">
            <v>LF3914804989800BC</v>
          </cell>
          <cell r="T6979">
            <v>400</v>
          </cell>
        </row>
        <row r="6980">
          <cell r="A6980" t="str">
            <v>LF3914806989800BC</v>
          </cell>
          <cell r="T6980">
            <v>700</v>
          </cell>
        </row>
        <row r="6981">
          <cell r="A6981" t="str">
            <v>LF3914808989800BC</v>
          </cell>
          <cell r="T6981">
            <v>1740</v>
          </cell>
        </row>
        <row r="6982">
          <cell r="A6982" t="str">
            <v>LF3915402989800BC</v>
          </cell>
          <cell r="T6982">
            <v>1390</v>
          </cell>
        </row>
        <row r="6983">
          <cell r="A6983" t="str">
            <v>LF3915404989800BC</v>
          </cell>
          <cell r="T6983">
            <v>650</v>
          </cell>
        </row>
        <row r="6984">
          <cell r="A6984" t="str">
            <v>LF3915406989800BC</v>
          </cell>
          <cell r="T6984">
            <v>20</v>
          </cell>
        </row>
        <row r="6985">
          <cell r="A6985" t="str">
            <v>LF3915408989800BC</v>
          </cell>
          <cell r="T6985">
            <v>810</v>
          </cell>
        </row>
        <row r="6986">
          <cell r="A6986" t="str">
            <v>LF3915412989800BC</v>
          </cell>
          <cell r="T6986">
            <v>0</v>
          </cell>
        </row>
        <row r="6987">
          <cell r="A6987" t="str">
            <v>LF3916502029800BC</v>
          </cell>
          <cell r="T6987">
            <v>615</v>
          </cell>
        </row>
        <row r="6988">
          <cell r="A6988" t="str">
            <v>LF3916504029800BC</v>
          </cell>
          <cell r="T6988">
            <v>195</v>
          </cell>
        </row>
        <row r="6989">
          <cell r="A6989" t="str">
            <v>LF3916504049800BC</v>
          </cell>
          <cell r="T6989">
            <v>0</v>
          </cell>
        </row>
        <row r="6990">
          <cell r="A6990" t="str">
            <v>LF3916506029800BC</v>
          </cell>
          <cell r="T6990">
            <v>175</v>
          </cell>
        </row>
        <row r="6991">
          <cell r="A6991" t="str">
            <v>LF3916506049800BC</v>
          </cell>
          <cell r="T6991">
            <v>1005</v>
          </cell>
        </row>
        <row r="6992">
          <cell r="A6992" t="str">
            <v>LF3916506069800BC</v>
          </cell>
          <cell r="T6992">
            <v>10</v>
          </cell>
        </row>
        <row r="6993">
          <cell r="A6993" t="str">
            <v>LF3916508029800BC</v>
          </cell>
          <cell r="T6993">
            <v>325</v>
          </cell>
        </row>
        <row r="6994">
          <cell r="A6994" t="str">
            <v>LF3916508049800BC</v>
          </cell>
          <cell r="T6994">
            <v>700</v>
          </cell>
        </row>
        <row r="6995">
          <cell r="A6995" t="str">
            <v>LF3916508069800BC</v>
          </cell>
          <cell r="T6995">
            <v>645</v>
          </cell>
        </row>
        <row r="6996">
          <cell r="A6996" t="str">
            <v>LF3916508089800BC</v>
          </cell>
          <cell r="T6996">
            <v>2540</v>
          </cell>
        </row>
        <row r="6997">
          <cell r="A6997" t="str">
            <v>LF3916512089800BC</v>
          </cell>
          <cell r="T6997">
            <v>300</v>
          </cell>
        </row>
        <row r="6998">
          <cell r="A6998" t="str">
            <v>LF3916512129800BC</v>
          </cell>
          <cell r="T6998">
            <v>1110</v>
          </cell>
        </row>
        <row r="6999">
          <cell r="A6999" t="str">
            <v>LF3916804029800BC</v>
          </cell>
          <cell r="T6999">
            <v>785</v>
          </cell>
        </row>
        <row r="7000">
          <cell r="A7000" t="str">
            <v>LF3916806049800BC</v>
          </cell>
          <cell r="T7000">
            <v>545</v>
          </cell>
        </row>
        <row r="7001">
          <cell r="A7001" t="str">
            <v>LF3916808089800BC</v>
          </cell>
          <cell r="T7001">
            <v>0</v>
          </cell>
        </row>
        <row r="7002">
          <cell r="A7002" t="str">
            <v>LF3923502029800BC</v>
          </cell>
          <cell r="T7002">
            <v>635</v>
          </cell>
        </row>
        <row r="7003">
          <cell r="A7003" t="str">
            <v>LF3923504049800BC</v>
          </cell>
          <cell r="T7003">
            <v>600</v>
          </cell>
        </row>
        <row r="7004">
          <cell r="A7004" t="str">
            <v>LF3923506069800BC</v>
          </cell>
          <cell r="T7004">
            <v>400</v>
          </cell>
        </row>
        <row r="7005">
          <cell r="A7005" t="str">
            <v>LF3923508089800BC</v>
          </cell>
          <cell r="T7005">
            <v>1000</v>
          </cell>
        </row>
        <row r="7006">
          <cell r="A7006" t="str">
            <v>LF3923512129800BC</v>
          </cell>
          <cell r="T7006">
            <v>600</v>
          </cell>
        </row>
        <row r="7007">
          <cell r="A7007" t="str">
            <v>LF3924708080200BC</v>
          </cell>
          <cell r="T7007">
            <v>200</v>
          </cell>
        </row>
        <row r="7008">
          <cell r="A7008" t="str">
            <v>LF3924712120200BC</v>
          </cell>
          <cell r="T7008">
            <v>150</v>
          </cell>
        </row>
        <row r="7009">
          <cell r="A7009" t="str">
            <v>LF3925402029800BC</v>
          </cell>
          <cell r="T7009">
            <v>1420</v>
          </cell>
        </row>
        <row r="7010">
          <cell r="A7010" t="str">
            <v>LF3925404049800BC</v>
          </cell>
          <cell r="T7010">
            <v>900</v>
          </cell>
        </row>
        <row r="7011">
          <cell r="A7011" t="str">
            <v>LF3925406069800BC</v>
          </cell>
          <cell r="T7011">
            <v>1050</v>
          </cell>
        </row>
        <row r="7012">
          <cell r="A7012" t="str">
            <v>LF3925408089800BC</v>
          </cell>
          <cell r="T7012">
            <v>1500</v>
          </cell>
        </row>
        <row r="7013">
          <cell r="A7013" t="str">
            <v>LF3925412129800BC</v>
          </cell>
          <cell r="T7013">
            <v>1125</v>
          </cell>
        </row>
        <row r="7014">
          <cell r="A7014" t="str">
            <v>LF3929002029800BC</v>
          </cell>
          <cell r="T7014">
            <v>725</v>
          </cell>
        </row>
        <row r="7015">
          <cell r="A7015" t="str">
            <v>LF3929004049800BC</v>
          </cell>
          <cell r="T7015">
            <v>300</v>
          </cell>
        </row>
        <row r="7016">
          <cell r="A7016" t="str">
            <v>LF3929006069800BC</v>
          </cell>
          <cell r="T7016">
            <v>180</v>
          </cell>
        </row>
        <row r="7017">
          <cell r="A7017" t="str">
            <v>LF3929502029800BC</v>
          </cell>
          <cell r="T7017">
            <v>700</v>
          </cell>
        </row>
        <row r="7018">
          <cell r="A7018" t="str">
            <v>LF3929504049800BC</v>
          </cell>
          <cell r="T7018">
            <v>1445</v>
          </cell>
        </row>
        <row r="7019">
          <cell r="A7019" t="str">
            <v>LF3929506069800BC</v>
          </cell>
          <cell r="T7019">
            <v>200</v>
          </cell>
        </row>
        <row r="7020">
          <cell r="A7020" t="str">
            <v>LF3946002020200BC</v>
          </cell>
          <cell r="T7020">
            <v>200</v>
          </cell>
        </row>
        <row r="7021">
          <cell r="A7021" t="str">
            <v>LF3946004040400BC</v>
          </cell>
          <cell r="T7021">
            <v>360</v>
          </cell>
        </row>
        <row r="7022">
          <cell r="A7022" t="str">
            <v>LF3946006060600BC</v>
          </cell>
          <cell r="T7022">
            <v>300</v>
          </cell>
        </row>
        <row r="7023">
          <cell r="A7023" t="str">
            <v>LF3946008080800BC</v>
          </cell>
          <cell r="T7023">
            <v>875</v>
          </cell>
        </row>
        <row r="7024">
          <cell r="A7024" t="str">
            <v>LF3946012121200BC</v>
          </cell>
          <cell r="T7024">
            <v>700</v>
          </cell>
        </row>
        <row r="7025">
          <cell r="A7025" t="str">
            <v>LF3959706089900BC</v>
          </cell>
          <cell r="T7025">
            <v>0</v>
          </cell>
        </row>
        <row r="7026">
          <cell r="A7026" t="str">
            <v>LF3959806149900BC</v>
          </cell>
          <cell r="T7026">
            <v>0</v>
          </cell>
        </row>
        <row r="7027">
          <cell r="A7027" t="str">
            <v>LF3965702029800BC</v>
          </cell>
          <cell r="T7027">
            <v>200</v>
          </cell>
        </row>
        <row r="7028">
          <cell r="A7028" t="str">
            <v>LF3965704049800BC</v>
          </cell>
          <cell r="T7028">
            <v>370</v>
          </cell>
        </row>
        <row r="7029">
          <cell r="A7029" t="str">
            <v>LF3965706069800BC</v>
          </cell>
          <cell r="T7029">
            <v>150</v>
          </cell>
        </row>
        <row r="7030">
          <cell r="A7030" t="str">
            <v>LF3965708089800BC</v>
          </cell>
          <cell r="T7030">
            <v>200</v>
          </cell>
        </row>
        <row r="7031">
          <cell r="A7031" t="str">
            <v>LF3965712129800BC</v>
          </cell>
          <cell r="T7031">
            <v>150</v>
          </cell>
        </row>
        <row r="7032">
          <cell r="A7032" t="str">
            <v>LF5110104029800BC</v>
          </cell>
          <cell r="T7032">
            <v>685</v>
          </cell>
        </row>
        <row r="7033">
          <cell r="A7033" t="str">
            <v>LF5110104049800BC</v>
          </cell>
          <cell r="T7033">
            <v>300</v>
          </cell>
        </row>
        <row r="7034">
          <cell r="A7034" t="str">
            <v>LF5110104069800BC</v>
          </cell>
          <cell r="T7034">
            <v>225</v>
          </cell>
        </row>
        <row r="7035">
          <cell r="A7035" t="str">
            <v>LF5110105029800BC</v>
          </cell>
          <cell r="T7035">
            <v>360</v>
          </cell>
        </row>
        <row r="7036">
          <cell r="A7036" t="str">
            <v>LF5110105049800BC</v>
          </cell>
          <cell r="T7036">
            <v>355</v>
          </cell>
        </row>
        <row r="7037">
          <cell r="A7037" t="str">
            <v>LF5110105069800BC</v>
          </cell>
          <cell r="T7037">
            <v>495</v>
          </cell>
        </row>
        <row r="7038">
          <cell r="A7038" t="str">
            <v>LF5110106029800BC</v>
          </cell>
          <cell r="T7038">
            <v>0</v>
          </cell>
        </row>
        <row r="7039">
          <cell r="A7039" t="str">
            <v>LF5110106049800BC</v>
          </cell>
          <cell r="T7039">
            <v>1055</v>
          </cell>
        </row>
        <row r="7040">
          <cell r="A7040" t="str">
            <v>LF5110106069800BC</v>
          </cell>
          <cell r="T7040">
            <v>800</v>
          </cell>
        </row>
        <row r="7041">
          <cell r="A7041" t="str">
            <v>LF5110106089800BC</v>
          </cell>
          <cell r="T7041">
            <v>1000</v>
          </cell>
        </row>
        <row r="7042">
          <cell r="A7042" t="str">
            <v>LF5110106129800BC</v>
          </cell>
          <cell r="T7042">
            <v>10</v>
          </cell>
        </row>
        <row r="7043">
          <cell r="A7043" t="str">
            <v>LF5110108069800BC</v>
          </cell>
          <cell r="T7043">
            <v>1000</v>
          </cell>
        </row>
        <row r="7044">
          <cell r="A7044" t="str">
            <v>LF5110108089800BC</v>
          </cell>
          <cell r="T7044">
            <v>1730</v>
          </cell>
        </row>
        <row r="7045">
          <cell r="A7045" t="str">
            <v>LF5110108129800BC</v>
          </cell>
          <cell r="T7045">
            <v>400</v>
          </cell>
        </row>
        <row r="7046">
          <cell r="A7046" t="str">
            <v>LF5110110069800BC</v>
          </cell>
          <cell r="T7046">
            <v>500</v>
          </cell>
        </row>
        <row r="7047">
          <cell r="A7047" t="str">
            <v>LF5110110089800BC</v>
          </cell>
          <cell r="T7047">
            <v>945</v>
          </cell>
        </row>
        <row r="7048">
          <cell r="A7048" t="str">
            <v>LF5110110129800BC</v>
          </cell>
          <cell r="T7048">
            <v>285</v>
          </cell>
        </row>
        <row r="7049">
          <cell r="A7049" t="str">
            <v>LF5110504029800BC</v>
          </cell>
          <cell r="T7049">
            <v>200</v>
          </cell>
        </row>
        <row r="7050">
          <cell r="A7050" t="str">
            <v>LF5110504049800BC</v>
          </cell>
          <cell r="T7050">
            <v>300</v>
          </cell>
        </row>
        <row r="7051">
          <cell r="A7051" t="str">
            <v>LF5110504069800BC</v>
          </cell>
          <cell r="T7051">
            <v>270</v>
          </cell>
        </row>
        <row r="7052">
          <cell r="A7052" t="str">
            <v>LF5110504089800BC</v>
          </cell>
          <cell r="T7052">
            <v>0</v>
          </cell>
        </row>
        <row r="7053">
          <cell r="A7053" t="str">
            <v>LF5110506049800BC</v>
          </cell>
          <cell r="T7053">
            <v>745</v>
          </cell>
        </row>
        <row r="7054">
          <cell r="A7054" t="str">
            <v>LF5110506069800BC</v>
          </cell>
          <cell r="T7054">
            <v>1160</v>
          </cell>
        </row>
        <row r="7055">
          <cell r="A7055" t="str">
            <v>LF5110506089800BC</v>
          </cell>
          <cell r="T7055">
            <v>900</v>
          </cell>
        </row>
        <row r="7056">
          <cell r="A7056" t="str">
            <v>LF5110506129800BC</v>
          </cell>
          <cell r="T7056">
            <v>170</v>
          </cell>
        </row>
        <row r="7057">
          <cell r="A7057" t="str">
            <v>LF5110508069800BC</v>
          </cell>
          <cell r="T7057">
            <v>850</v>
          </cell>
        </row>
        <row r="7058">
          <cell r="A7058" t="str">
            <v>LF5110508089800BC</v>
          </cell>
          <cell r="T7058">
            <v>700</v>
          </cell>
        </row>
        <row r="7059">
          <cell r="A7059" t="str">
            <v>LF5110508129800BC</v>
          </cell>
          <cell r="T7059">
            <v>455</v>
          </cell>
        </row>
        <row r="7060">
          <cell r="A7060" t="str">
            <v>LF5110510069800BC</v>
          </cell>
          <cell r="T7060">
            <v>300</v>
          </cell>
        </row>
        <row r="7061">
          <cell r="A7061" t="str">
            <v>LF5110510089800BC</v>
          </cell>
          <cell r="T7061">
            <v>700</v>
          </cell>
        </row>
        <row r="7062">
          <cell r="A7062" t="str">
            <v>LF5110510129800BC</v>
          </cell>
          <cell r="T7062">
            <v>217</v>
          </cell>
        </row>
        <row r="7063">
          <cell r="A7063" t="str">
            <v>LF5115006089800BC</v>
          </cell>
          <cell r="T7063">
            <v>740</v>
          </cell>
        </row>
        <row r="7064">
          <cell r="A7064" t="str">
            <v>LF5115008069800BC</v>
          </cell>
          <cell r="T7064">
            <v>530</v>
          </cell>
        </row>
        <row r="7065">
          <cell r="A7065" t="str">
            <v>LF5115008109800BC</v>
          </cell>
          <cell r="T7065">
            <v>150</v>
          </cell>
        </row>
        <row r="7066">
          <cell r="A7066" t="str">
            <v>LF5115010089800BC</v>
          </cell>
          <cell r="T7066">
            <v>200</v>
          </cell>
        </row>
        <row r="7067">
          <cell r="A7067" t="str">
            <v>LF5115404989800BC</v>
          </cell>
          <cell r="T7067">
            <v>1000</v>
          </cell>
        </row>
        <row r="7068">
          <cell r="A7068" t="str">
            <v>LF5115406989800BC</v>
          </cell>
          <cell r="T7068">
            <v>810</v>
          </cell>
        </row>
        <row r="7069">
          <cell r="A7069" t="str">
            <v>LF5115408989800BC</v>
          </cell>
          <cell r="T7069">
            <v>1235</v>
          </cell>
        </row>
        <row r="7070">
          <cell r="A7070" t="str">
            <v>LF5115410989800BC</v>
          </cell>
          <cell r="T7070">
            <v>710</v>
          </cell>
        </row>
        <row r="7071">
          <cell r="A7071" t="str">
            <v>LF5123504049800BC</v>
          </cell>
          <cell r="T7071">
            <v>250</v>
          </cell>
        </row>
        <row r="7072">
          <cell r="A7072" t="str">
            <v>LF5123506069800BC</v>
          </cell>
          <cell r="T7072">
            <v>355</v>
          </cell>
        </row>
        <row r="7073">
          <cell r="A7073" t="str">
            <v>LF5123508089800BC</v>
          </cell>
          <cell r="T7073">
            <v>0</v>
          </cell>
        </row>
        <row r="7074">
          <cell r="A7074" t="str">
            <v>LF5123510109800BC</v>
          </cell>
          <cell r="T7074">
            <v>75</v>
          </cell>
        </row>
        <row r="7075">
          <cell r="A7075" t="str">
            <v>LF5124804989800BC</v>
          </cell>
          <cell r="T7075">
            <v>0</v>
          </cell>
        </row>
        <row r="7076">
          <cell r="A7076" t="str">
            <v>LF5125504029800BC</v>
          </cell>
          <cell r="T7076">
            <v>250</v>
          </cell>
        </row>
        <row r="7077">
          <cell r="A7077" t="str">
            <v>LF5125504049800BC</v>
          </cell>
          <cell r="T7077">
            <v>200</v>
          </cell>
        </row>
        <row r="7078">
          <cell r="A7078" t="str">
            <v>LF5125504069800BC</v>
          </cell>
          <cell r="T7078">
            <v>0</v>
          </cell>
        </row>
        <row r="7079">
          <cell r="A7079" t="str">
            <v>LF5125505049800BC</v>
          </cell>
          <cell r="T7079">
            <v>200</v>
          </cell>
        </row>
        <row r="7080">
          <cell r="A7080" t="str">
            <v>LF5125506049800BC</v>
          </cell>
          <cell r="T7080">
            <v>525</v>
          </cell>
        </row>
        <row r="7081">
          <cell r="A7081" t="str">
            <v>LF5125506069800BC</v>
          </cell>
          <cell r="T7081">
            <v>500</v>
          </cell>
        </row>
        <row r="7082">
          <cell r="A7082" t="str">
            <v>LF5125506089800BC</v>
          </cell>
          <cell r="T7082">
            <v>450</v>
          </cell>
        </row>
        <row r="7083">
          <cell r="A7083" t="str">
            <v>LF5125508069800BC</v>
          </cell>
          <cell r="T7083">
            <v>450</v>
          </cell>
        </row>
        <row r="7084">
          <cell r="A7084" t="str">
            <v>LF5125508089800BC</v>
          </cell>
          <cell r="T7084">
            <v>500</v>
          </cell>
        </row>
        <row r="7085">
          <cell r="A7085" t="str">
            <v>LF5125508129800BC</v>
          </cell>
          <cell r="T7085">
            <v>150</v>
          </cell>
        </row>
        <row r="7086">
          <cell r="A7086" t="str">
            <v>LF5125510089800BC</v>
          </cell>
          <cell r="T7086">
            <v>155</v>
          </cell>
        </row>
        <row r="7087">
          <cell r="A7087" t="str">
            <v>LF5125510129800BC</v>
          </cell>
          <cell r="T7087">
            <v>25</v>
          </cell>
        </row>
        <row r="7088">
          <cell r="A7088" t="str">
            <v>LF5125704049800BC</v>
          </cell>
          <cell r="T7088">
            <v>618</v>
          </cell>
        </row>
        <row r="7089">
          <cell r="A7089" t="str">
            <v>LF5125706049800BC</v>
          </cell>
          <cell r="T7089">
            <v>50</v>
          </cell>
        </row>
        <row r="7090">
          <cell r="A7090" t="str">
            <v>LF5125706069800BC</v>
          </cell>
          <cell r="T7090">
            <v>605</v>
          </cell>
        </row>
        <row r="7091">
          <cell r="A7091" t="str">
            <v>LF5125706089800BC</v>
          </cell>
          <cell r="T7091">
            <v>0</v>
          </cell>
        </row>
        <row r="7092">
          <cell r="A7092" t="str">
            <v>LF5125708069800BC</v>
          </cell>
          <cell r="T7092">
            <v>300</v>
          </cell>
        </row>
        <row r="7093">
          <cell r="A7093" t="str">
            <v>LF5125708089800BC</v>
          </cell>
          <cell r="T7093">
            <v>200</v>
          </cell>
        </row>
        <row r="7094">
          <cell r="A7094" t="str">
            <v>LF5125708129800BC</v>
          </cell>
          <cell r="T7094">
            <v>245</v>
          </cell>
        </row>
        <row r="7095">
          <cell r="A7095" t="str">
            <v>LF5125710089800BC</v>
          </cell>
          <cell r="T7095">
            <v>50</v>
          </cell>
        </row>
        <row r="7096">
          <cell r="A7096" t="str">
            <v>LF5125710129800BC</v>
          </cell>
          <cell r="T7096">
            <v>0</v>
          </cell>
        </row>
        <row r="7097">
          <cell r="A7097" t="str">
            <v>LF5139604989800BC</v>
          </cell>
          <cell r="T7097">
            <v>115</v>
          </cell>
        </row>
        <row r="7098">
          <cell r="A7098" t="str">
            <v>LF5139606989800BC</v>
          </cell>
          <cell r="T7098">
            <v>860</v>
          </cell>
        </row>
        <row r="7099">
          <cell r="A7099" t="str">
            <v>LF5139608989800BC</v>
          </cell>
          <cell r="T7099">
            <v>550</v>
          </cell>
        </row>
        <row r="7100">
          <cell r="A7100" t="str">
            <v>LF5139610989800BC</v>
          </cell>
          <cell r="T7100">
            <v>220</v>
          </cell>
        </row>
        <row r="7101">
          <cell r="A7101" t="str">
            <v>LF5146004040400BC</v>
          </cell>
          <cell r="T7101">
            <v>50</v>
          </cell>
        </row>
        <row r="7102">
          <cell r="A7102" t="str">
            <v>LF5146006060600BC</v>
          </cell>
          <cell r="T7102">
            <v>550</v>
          </cell>
        </row>
        <row r="7103">
          <cell r="A7103" t="str">
            <v>LF5146008080800BC</v>
          </cell>
          <cell r="T7103">
            <v>0</v>
          </cell>
        </row>
        <row r="7104">
          <cell r="A7104" t="str">
            <v>LF5146010101000BC</v>
          </cell>
          <cell r="T7104">
            <v>100</v>
          </cell>
        </row>
        <row r="7105">
          <cell r="A7105" t="str">
            <v>LF5149806060800BC</v>
          </cell>
          <cell r="T7105">
            <v>0</v>
          </cell>
        </row>
        <row r="7106">
          <cell r="A7106" t="str">
            <v>LF5149808080800BC</v>
          </cell>
          <cell r="T7106">
            <v>200</v>
          </cell>
        </row>
        <row r="7107">
          <cell r="A7107" t="str">
            <v>LF5149810100800BC</v>
          </cell>
          <cell r="T7107">
            <v>200</v>
          </cell>
        </row>
        <row r="7108">
          <cell r="A7108" t="str">
            <v>LF5165404049800BC</v>
          </cell>
          <cell r="T7108">
            <v>0</v>
          </cell>
        </row>
        <row r="7109">
          <cell r="A7109" t="str">
            <v>LF5165406069800BC</v>
          </cell>
          <cell r="T7109">
            <v>900</v>
          </cell>
        </row>
        <row r="7110">
          <cell r="A7110" t="str">
            <v>LF5165408069800BC</v>
          </cell>
          <cell r="T7110">
            <v>100</v>
          </cell>
        </row>
        <row r="7111">
          <cell r="A7111" t="str">
            <v>LF5165408089800BC</v>
          </cell>
          <cell r="T7111">
            <v>426</v>
          </cell>
        </row>
        <row r="7112">
          <cell r="A7112" t="str">
            <v>LF5165410089800BC</v>
          </cell>
          <cell r="T7112">
            <v>0</v>
          </cell>
        </row>
        <row r="7113">
          <cell r="A7113" t="str">
            <v>LF5165410109800BC</v>
          </cell>
          <cell r="T7113">
            <v>50</v>
          </cell>
        </row>
        <row r="7114">
          <cell r="A7114" t="str">
            <v>LF5165704049800BC</v>
          </cell>
          <cell r="T7114">
            <v>350</v>
          </cell>
        </row>
        <row r="7115">
          <cell r="A7115" t="str">
            <v>LF5165705059800BC</v>
          </cell>
          <cell r="T7115">
            <v>0</v>
          </cell>
        </row>
        <row r="7116">
          <cell r="A7116" t="str">
            <v>LF5165706049800BC</v>
          </cell>
          <cell r="T7116">
            <v>210</v>
          </cell>
        </row>
        <row r="7117">
          <cell r="A7117" t="str">
            <v>LF5165706069800BC</v>
          </cell>
          <cell r="T7117">
            <v>805</v>
          </cell>
        </row>
        <row r="7118">
          <cell r="A7118" t="str">
            <v>LF5165708069800BC</v>
          </cell>
          <cell r="T7118">
            <v>930</v>
          </cell>
        </row>
        <row r="7119">
          <cell r="A7119" t="str">
            <v>LF5165708089800BC</v>
          </cell>
          <cell r="T7119">
            <v>890</v>
          </cell>
        </row>
        <row r="7120">
          <cell r="A7120" t="str">
            <v>LF5165710069800BC</v>
          </cell>
          <cell r="T7120">
            <v>15</v>
          </cell>
        </row>
        <row r="7121">
          <cell r="A7121" t="str">
            <v>LF5165710089800BC</v>
          </cell>
          <cell r="T7121">
            <v>525</v>
          </cell>
        </row>
        <row r="7122">
          <cell r="A7122" t="str">
            <v>LF5165710109800BC</v>
          </cell>
          <cell r="T7122">
            <v>0</v>
          </cell>
        </row>
        <row r="7123">
          <cell r="A7123" t="str">
            <v>LF5488504049800BC</v>
          </cell>
          <cell r="T7123">
            <v>680</v>
          </cell>
        </row>
        <row r="7124">
          <cell r="A7124" t="str">
            <v>LF5488506069800BC</v>
          </cell>
          <cell r="T7124">
            <v>500</v>
          </cell>
        </row>
        <row r="7125">
          <cell r="A7125" t="str">
            <v>LF5488704029800BC</v>
          </cell>
          <cell r="T7125">
            <v>100</v>
          </cell>
        </row>
        <row r="7126">
          <cell r="A7126" t="str">
            <v>LF5488704049800BC</v>
          </cell>
          <cell r="T7126">
            <v>50</v>
          </cell>
        </row>
        <row r="7127">
          <cell r="A7127" t="str">
            <v>LF5488706049800BC</v>
          </cell>
          <cell r="T7127">
            <v>200</v>
          </cell>
        </row>
        <row r="7128">
          <cell r="A7128" t="str">
            <v>LF5513702029800BC</v>
          </cell>
          <cell r="T7128">
            <v>300</v>
          </cell>
        </row>
        <row r="7129">
          <cell r="A7129" t="str">
            <v>LF5513704049800BC</v>
          </cell>
          <cell r="T7129">
            <v>100</v>
          </cell>
        </row>
        <row r="7130">
          <cell r="A7130" t="str">
            <v>LF5579504049800BC</v>
          </cell>
          <cell r="T7130">
            <v>200</v>
          </cell>
        </row>
        <row r="7131">
          <cell r="A7131" t="str">
            <v>LF5579506069800BC</v>
          </cell>
          <cell r="T7131">
            <v>0</v>
          </cell>
        </row>
        <row r="7132">
          <cell r="A7132" t="str">
            <v>LF5580002029800BC</v>
          </cell>
          <cell r="T7132">
            <v>250</v>
          </cell>
        </row>
        <row r="7133">
          <cell r="A7133" t="str">
            <v>LF5580004049800BC</v>
          </cell>
          <cell r="T7133">
            <v>250</v>
          </cell>
        </row>
        <row r="7134">
          <cell r="A7134" t="str">
            <v>LF5580302029800BC</v>
          </cell>
          <cell r="T7134">
            <v>0</v>
          </cell>
        </row>
        <row r="7135">
          <cell r="A7135" t="str">
            <v>LF5580304049800BC</v>
          </cell>
          <cell r="T7135">
            <v>95</v>
          </cell>
        </row>
        <row r="7136">
          <cell r="A7136" t="str">
            <v>LF5588704029800BC</v>
          </cell>
          <cell r="T7136">
            <v>175</v>
          </cell>
        </row>
        <row r="7137">
          <cell r="A7137" t="str">
            <v>LF5588704049800BC</v>
          </cell>
          <cell r="T7137">
            <v>230</v>
          </cell>
        </row>
        <row r="7138">
          <cell r="A7138" t="str">
            <v>LF5588706049800BC</v>
          </cell>
          <cell r="T7138">
            <v>50</v>
          </cell>
        </row>
        <row r="7139">
          <cell r="A7139" t="str">
            <v>LF6016516129800BC</v>
          </cell>
          <cell r="T7139">
            <v>0</v>
          </cell>
        </row>
        <row r="7140">
          <cell r="A7140" t="str">
            <v>LF6618802029800BC</v>
          </cell>
          <cell r="T7140">
            <v>685</v>
          </cell>
        </row>
        <row r="7141">
          <cell r="A7141" t="str">
            <v>LF6618804029800BC</v>
          </cell>
          <cell r="T7141">
            <v>940</v>
          </cell>
        </row>
        <row r="7142">
          <cell r="A7142" t="str">
            <v>LF6618804049800BC</v>
          </cell>
          <cell r="T7142">
            <v>579</v>
          </cell>
        </row>
        <row r="7143">
          <cell r="A7143" t="str">
            <v>LF6618806049800BC</v>
          </cell>
          <cell r="T7143">
            <v>365</v>
          </cell>
        </row>
        <row r="7144">
          <cell r="A7144" t="str">
            <v>LF6618806069800BC</v>
          </cell>
          <cell r="T7144">
            <v>1300</v>
          </cell>
        </row>
        <row r="7145">
          <cell r="A7145" t="str">
            <v>LF6618808069800BC</v>
          </cell>
          <cell r="T7145">
            <v>0</v>
          </cell>
        </row>
        <row r="7146">
          <cell r="A7146" t="str">
            <v>LF6618808089800BC</v>
          </cell>
          <cell r="T7146">
            <v>1843</v>
          </cell>
        </row>
        <row r="7147">
          <cell r="A7147" t="str">
            <v>LF6618812129800BC</v>
          </cell>
          <cell r="T7147">
            <v>0</v>
          </cell>
        </row>
        <row r="7148">
          <cell r="A7148" t="str">
            <v>LF8184104989800BC</v>
          </cell>
          <cell r="T7148">
            <v>100</v>
          </cell>
        </row>
        <row r="7149">
          <cell r="A7149" t="str">
            <v>LF8184704989800BC</v>
          </cell>
          <cell r="T7149">
            <v>320</v>
          </cell>
        </row>
        <row r="7150">
          <cell r="A7150">
            <v>3810106089800</v>
          </cell>
          <cell r="T7150">
            <v>0</v>
          </cell>
        </row>
        <row r="7151">
          <cell r="A7151">
            <v>3810108089800</v>
          </cell>
          <cell r="T7151">
            <v>100</v>
          </cell>
        </row>
        <row r="7152">
          <cell r="A7152">
            <v>3810112129800</v>
          </cell>
          <cell r="T7152">
            <v>0</v>
          </cell>
        </row>
        <row r="7153">
          <cell r="A7153">
            <v>3810508089800</v>
          </cell>
          <cell r="T7153">
            <v>0</v>
          </cell>
        </row>
        <row r="7154">
          <cell r="A7154">
            <v>3810512129800</v>
          </cell>
          <cell r="T7154">
            <v>0</v>
          </cell>
        </row>
        <row r="7155">
          <cell r="A7155">
            <v>3815708989800</v>
          </cell>
          <cell r="T7155">
            <v>100</v>
          </cell>
        </row>
        <row r="7156">
          <cell r="A7156">
            <v>3816506069800</v>
          </cell>
          <cell r="T7156">
            <v>0</v>
          </cell>
        </row>
        <row r="7157">
          <cell r="A7157">
            <v>3816508069800</v>
          </cell>
          <cell r="T7157">
            <v>0</v>
          </cell>
        </row>
        <row r="7158">
          <cell r="A7158">
            <v>3816508089800</v>
          </cell>
          <cell r="T7158">
            <v>754</v>
          </cell>
        </row>
        <row r="7159">
          <cell r="A7159">
            <v>3816512089800</v>
          </cell>
          <cell r="T7159">
            <v>0</v>
          </cell>
        </row>
        <row r="7160">
          <cell r="A7160">
            <v>3816512129800</v>
          </cell>
          <cell r="T7160">
            <v>0</v>
          </cell>
        </row>
        <row r="7161">
          <cell r="A7161">
            <v>3823508089800</v>
          </cell>
          <cell r="T7161">
            <v>439</v>
          </cell>
        </row>
        <row r="7162">
          <cell r="A7162">
            <v>3823512129800</v>
          </cell>
          <cell r="T7162">
            <v>0</v>
          </cell>
        </row>
        <row r="7163">
          <cell r="A7163">
            <v>3825508089800</v>
          </cell>
          <cell r="T7163">
            <v>150</v>
          </cell>
        </row>
        <row r="7164">
          <cell r="A7164">
            <v>3825708089800</v>
          </cell>
          <cell r="T7164">
            <v>0</v>
          </cell>
        </row>
        <row r="7165">
          <cell r="A7165">
            <v>3846008080800</v>
          </cell>
          <cell r="T7165">
            <v>30</v>
          </cell>
        </row>
        <row r="7166">
          <cell r="A7166">
            <v>3846012120800</v>
          </cell>
          <cell r="T7166">
            <v>0</v>
          </cell>
        </row>
        <row r="7167">
          <cell r="A7167">
            <v>3846012121200</v>
          </cell>
          <cell r="T7167">
            <v>0</v>
          </cell>
        </row>
        <row r="7168">
          <cell r="A7168">
            <v>503083999</v>
          </cell>
          <cell r="T7168">
            <v>101</v>
          </cell>
        </row>
        <row r="7169">
          <cell r="A7169">
            <v>909779299</v>
          </cell>
          <cell r="T7169">
            <v>212</v>
          </cell>
        </row>
        <row r="7170">
          <cell r="A7170">
            <v>909779399</v>
          </cell>
          <cell r="T7170">
            <v>61</v>
          </cell>
        </row>
        <row r="7171">
          <cell r="A7171" t="e">
            <v>#REF!</v>
          </cell>
          <cell r="T7171" t="str">
            <v/>
          </cell>
        </row>
        <row r="7172">
          <cell r="A7172" t="e">
            <v>#REF!</v>
          </cell>
          <cell r="T7172" t="str">
            <v/>
          </cell>
        </row>
        <row r="7173">
          <cell r="A7173" t="e">
            <v>#REF!</v>
          </cell>
          <cell r="T7173" t="str">
            <v/>
          </cell>
        </row>
        <row r="7174">
          <cell r="A7174" t="e">
            <v>#REF!</v>
          </cell>
          <cell r="T7174" t="str">
            <v/>
          </cell>
        </row>
        <row r="7175">
          <cell r="A7175" t="e">
            <v>#REF!</v>
          </cell>
          <cell r="T7175"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
          <cell r="B3">
            <v>8183208089802</v>
          </cell>
          <cell r="C3" t="str">
            <v>1/2" Solvent PVC Ball Valve</v>
          </cell>
          <cell r="D3">
            <v>0.43023999999999996</v>
          </cell>
        </row>
        <row r="4">
          <cell r="B4">
            <v>8183212129802</v>
          </cell>
          <cell r="C4" t="str">
            <v>3/4" Solvent PVC Ball Valve</v>
          </cell>
          <cell r="D4">
            <v>0.60232000000000008</v>
          </cell>
        </row>
        <row r="5">
          <cell r="B5">
            <v>8183216169802</v>
          </cell>
          <cell r="C5" t="str">
            <v>1" Solvent PVC Ball Valve</v>
          </cell>
          <cell r="D5">
            <v>0.90344000000000002</v>
          </cell>
        </row>
        <row r="6">
          <cell r="B6">
            <v>8183220209802</v>
          </cell>
          <cell r="C6" t="str">
            <v>1-1/4" Solvent PVC Ball Valve</v>
          </cell>
          <cell r="D6">
            <v>1.2260800000000001</v>
          </cell>
        </row>
        <row r="7">
          <cell r="B7">
            <v>8183224249802</v>
          </cell>
          <cell r="C7" t="str">
            <v>1-1/2" Solvent PVC Ball Valve</v>
          </cell>
          <cell r="D7">
            <v>1.5488</v>
          </cell>
        </row>
        <row r="8">
          <cell r="B8">
            <v>8183232329802</v>
          </cell>
          <cell r="C8" t="str">
            <v>2" Solvent PVC Ball Valve</v>
          </cell>
          <cell r="D8">
            <v>2.3016800000000002</v>
          </cell>
        </row>
        <row r="9">
          <cell r="B9">
            <v>8183236369802</v>
          </cell>
          <cell r="C9" t="str">
            <v>2-1/2" Solvent PVC Ball Valve</v>
          </cell>
          <cell r="D9">
            <v>5.7361600000000008</v>
          </cell>
        </row>
        <row r="10">
          <cell r="B10">
            <v>8183238389802</v>
          </cell>
          <cell r="C10" t="str">
            <v>3" Solvent PVC Ball Valve</v>
          </cell>
          <cell r="D10">
            <v>10.31488</v>
          </cell>
        </row>
        <row r="11">
          <cell r="B11">
            <v>8183242429802</v>
          </cell>
          <cell r="C11" t="str">
            <v>4" Solvent PVC Ball Valve</v>
          </cell>
          <cell r="D11">
            <v>24.350160000000002</v>
          </cell>
        </row>
        <row r="13">
          <cell r="B13">
            <v>8183408089802</v>
          </cell>
          <cell r="C13" t="str">
            <v>1/2" Threaded PVC Ball Valve</v>
          </cell>
          <cell r="D13">
            <v>0.43023999999999996</v>
          </cell>
        </row>
        <row r="14">
          <cell r="B14">
            <v>8183412129802</v>
          </cell>
          <cell r="C14" t="str">
            <v>3/4" Threaded PVC Ball Valve</v>
          </cell>
          <cell r="D14">
            <v>0.60232000000000008</v>
          </cell>
        </row>
        <row r="15">
          <cell r="B15">
            <v>8183416169802</v>
          </cell>
          <cell r="C15" t="str">
            <v>1" Threaded PVC Ball Valve</v>
          </cell>
          <cell r="D15">
            <v>0.90344000000000002</v>
          </cell>
        </row>
        <row r="16">
          <cell r="B16">
            <v>8183420209802</v>
          </cell>
          <cell r="C16" t="str">
            <v>1-1/4" Threaded PVC Ball Valve</v>
          </cell>
          <cell r="D16">
            <v>1.2260800000000001</v>
          </cell>
        </row>
        <row r="17">
          <cell r="B17">
            <v>8183424249802</v>
          </cell>
          <cell r="C17" t="str">
            <v>1-1/2" Threaded PVC Ball Valve</v>
          </cell>
          <cell r="D17">
            <v>1.5488</v>
          </cell>
        </row>
        <row r="18">
          <cell r="B18">
            <v>8183432329802</v>
          </cell>
          <cell r="C18" t="str">
            <v>2" Threaded PVC Ball Valve</v>
          </cell>
          <cell r="D18">
            <v>2.3016800000000002</v>
          </cell>
        </row>
        <row r="19">
          <cell r="B19">
            <v>8183436369802</v>
          </cell>
          <cell r="C19" t="str">
            <v>2-1/2" Threaded PVC Ball Valve</v>
          </cell>
          <cell r="D19">
            <v>5.7361600000000008</v>
          </cell>
        </row>
        <row r="20">
          <cell r="B20">
            <v>8183442429802</v>
          </cell>
          <cell r="C20" t="str">
            <v>4" Threaded PVC Ball Valve</v>
          </cell>
          <cell r="D20">
            <v>24.350160000000002</v>
          </cell>
        </row>
        <row r="22">
          <cell r="B22">
            <v>8184608089802</v>
          </cell>
          <cell r="C22" t="str">
            <v>1/2" CPVC Solvent Ball Valve</v>
          </cell>
          <cell r="D22">
            <v>0.73136000000000001</v>
          </cell>
        </row>
        <row r="23">
          <cell r="B23">
            <v>8184612129802</v>
          </cell>
          <cell r="C23" t="str">
            <v>3/4" CPVC Solvent Ball Valve</v>
          </cell>
          <cell r="D23">
            <v>1.2804000000000002</v>
          </cell>
        </row>
        <row r="25">
          <cell r="B25">
            <v>8184908089802</v>
          </cell>
          <cell r="C25" t="str">
            <v>1/2"Thread PVC Check Valve</v>
          </cell>
          <cell r="D25">
            <v>0.94399999999999995</v>
          </cell>
        </row>
        <row r="26">
          <cell r="B26">
            <v>8184920209802</v>
          </cell>
          <cell r="C26" t="str">
            <v>1-1/4"Thread PVC Check Valve</v>
          </cell>
          <cell r="D26">
            <v>3.2159999999999997</v>
          </cell>
        </row>
        <row r="27">
          <cell r="B27">
            <v>8184924249802</v>
          </cell>
          <cell r="C27" t="str">
            <v>1-1/2"Thread PVC Check Valve</v>
          </cell>
          <cell r="D27">
            <v>3.7203200000000005</v>
          </cell>
        </row>
        <row r="28">
          <cell r="B28">
            <v>8184932329802</v>
          </cell>
          <cell r="C28" t="str">
            <v>2" Thread PVC Check Valve</v>
          </cell>
          <cell r="D28">
            <v>6.5259200000000011</v>
          </cell>
        </row>
        <row r="30">
          <cell r="B30">
            <v>8189908089802</v>
          </cell>
          <cell r="C30" t="str">
            <v>1/2" PVC Compression Coupling</v>
          </cell>
          <cell r="D30">
            <v>0.43218000000000001</v>
          </cell>
        </row>
        <row r="31">
          <cell r="B31">
            <v>8189912129802</v>
          </cell>
          <cell r="C31" t="str">
            <v>3/4" PVC Compression Coupling</v>
          </cell>
          <cell r="D31">
            <v>0.64881</v>
          </cell>
        </row>
        <row r="32">
          <cell r="B32">
            <v>8189916169802</v>
          </cell>
          <cell r="C32" t="str">
            <v>1" PVC Compression Coupling</v>
          </cell>
          <cell r="D32">
            <v>0.83889000000000002</v>
          </cell>
        </row>
        <row r="33">
          <cell r="B33">
            <v>8189920209802</v>
          </cell>
          <cell r="C33" t="str">
            <v>1-1/4" PVC Compression Coupling</v>
          </cell>
          <cell r="D33">
            <v>1.1062800000000002</v>
          </cell>
        </row>
        <row r="34">
          <cell r="B34">
            <v>8189924249802</v>
          </cell>
          <cell r="C34" t="str">
            <v>1-1/2"  PVC Compression Coupling</v>
          </cell>
          <cell r="D34">
            <v>1.35981</v>
          </cell>
        </row>
        <row r="35">
          <cell r="B35">
            <v>8189932329802</v>
          </cell>
          <cell r="C35" t="str">
            <v>2" PVC Compression Coupling</v>
          </cell>
          <cell r="D35">
            <v>1.8806399999999999</v>
          </cell>
        </row>
        <row r="36">
          <cell r="B36">
            <v>8189936369802</v>
          </cell>
          <cell r="C36" t="str">
            <v>2-1/2" PVC Compression Coupling</v>
          </cell>
          <cell r="D36">
            <v>3.1400999999999999</v>
          </cell>
        </row>
        <row r="37">
          <cell r="B37">
            <v>8189938389802</v>
          </cell>
          <cell r="C37" t="str">
            <v>3" PVC Compression Coupling</v>
          </cell>
          <cell r="D37">
            <v>5.1452999999999998</v>
          </cell>
        </row>
        <row r="38">
          <cell r="B38">
            <v>8189942429802</v>
          </cell>
          <cell r="C38" t="str">
            <v>4" PVC Compression Coupling</v>
          </cell>
          <cell r="D38">
            <v>7.5942000000000007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na Valves"/>
      <sheetName val="Taiwan Valves"/>
      <sheetName val="Plastic Valves"/>
      <sheetName val="China Valves 20210305"/>
    </sheetNames>
    <sheetDataSet>
      <sheetData sheetId="0">
        <row r="1">
          <cell r="A1" t="str">
            <v>This price is based on FOB and exchange rate 6.7. The exchange rate fluctuates by 0.3, this price will be unchanged.
Copper price will based on SMM(Shanghai Metals Market) cash price dated on place the order.</v>
          </cell>
        </row>
        <row r="2">
          <cell r="A2" t="str">
            <v>Part No.</v>
          </cell>
          <cell r="B2" t="str">
            <v>JMF Description</v>
          </cell>
          <cell r="C2" t="str">
            <v>Hailiang Description</v>
          </cell>
          <cell r="D2" t="str">
            <v>Product Category</v>
          </cell>
          <cell r="E2" t="str">
            <v>Product Category</v>
          </cell>
        </row>
        <row r="3">
          <cell r="A3">
            <v>1868106049800</v>
          </cell>
          <cell r="B3" t="str">
            <v>3/8 TUBE X 1/4 MIP ANGLE DRAIN COCK</v>
          </cell>
          <cell r="C3" t="str">
            <v>3/8 TUBE X 1/4 MIP ANGLE DRAIN COCK</v>
          </cell>
          <cell r="D3">
            <v>2070</v>
          </cell>
          <cell r="E3" t="str">
            <v>Brass Valves</v>
          </cell>
        </row>
        <row r="4">
          <cell r="A4">
            <v>1837902989800</v>
          </cell>
          <cell r="B4" t="str">
            <v>1/8 MIP DRAIN COCK EXTERNAL SEAT</v>
          </cell>
          <cell r="C4" t="str">
            <v>1/8 MIP DRAIN COCK EXTERNAL SEAT</v>
          </cell>
          <cell r="D4">
            <v>2070</v>
          </cell>
          <cell r="E4" t="str">
            <v>Brass Valves</v>
          </cell>
        </row>
        <row r="5">
          <cell r="A5">
            <v>1837904989800</v>
          </cell>
          <cell r="B5" t="str">
            <v>1/4 MIP DRAIN COCK EXTERNAL SEAT</v>
          </cell>
          <cell r="C5" t="str">
            <v>1/4"MIP Drain Cock External seat</v>
          </cell>
          <cell r="D5">
            <v>2070</v>
          </cell>
          <cell r="E5" t="str">
            <v>Brass Valves</v>
          </cell>
        </row>
        <row r="6">
          <cell r="A6" t="str">
            <v>GE2765704049800</v>
          </cell>
          <cell r="B6" t="str">
            <v>1/4 COMP X 1/4 COMP UNION</v>
          </cell>
          <cell r="C6" t="str">
            <v>62-4 1/4" Comp x 1/4" Comp</v>
          </cell>
          <cell r="D6">
            <v>2030</v>
          </cell>
          <cell r="E6" t="str">
            <v>Brass Compression</v>
          </cell>
        </row>
        <row r="7">
          <cell r="A7" t="str">
            <v>LF5488504049800</v>
          </cell>
          <cell r="B7" t="str">
            <v>1/4 COMP X 1/4 COMP STRAIGHT NEEDLE VLV</v>
          </cell>
          <cell r="C7" t="str">
            <v>1/4 COMP X 1/4 COMP STRAIGHT NEEDLE VLV LF</v>
          </cell>
          <cell r="D7">
            <v>2070</v>
          </cell>
          <cell r="E7" t="str">
            <v>Brass Valves</v>
          </cell>
        </row>
        <row r="8">
          <cell r="A8" t="str">
            <v>LF5488506069800</v>
          </cell>
          <cell r="B8" t="str">
            <v>3/8 COMP X 3/8 COMP STRAIGHT NEEDLE VLV</v>
          </cell>
          <cell r="C8" t="str">
            <v>3/8 COMP X 3/8 COMP STRAIGHT NEEDLE VLV LF</v>
          </cell>
          <cell r="D8">
            <v>2070</v>
          </cell>
          <cell r="E8" t="str">
            <v>Brass Valves</v>
          </cell>
        </row>
        <row r="9">
          <cell r="A9" t="str">
            <v>LF5488704029800</v>
          </cell>
          <cell r="B9" t="str">
            <v>1/4 COMP X 1/8 MIP ANGLE NEEDLE VALVE LF</v>
          </cell>
          <cell r="C9" t="str">
            <v>1/4 COMP X 1/8 MIP ANGLE NEEDLE VALVE LF</v>
          </cell>
          <cell r="D9">
            <v>2070</v>
          </cell>
          <cell r="E9" t="str">
            <v>Brass Valves</v>
          </cell>
        </row>
        <row r="10">
          <cell r="A10" t="str">
            <v>LF5488704049800</v>
          </cell>
          <cell r="B10" t="str">
            <v>1/4 COMP X 1/4 MIP ANGLE NEEDLE VALVE LF</v>
          </cell>
          <cell r="C10" t="str">
            <v>1/4 COMP X 1/4 MIP ANGLE NEEDLE VALVE LF</v>
          </cell>
          <cell r="D10">
            <v>2070</v>
          </cell>
          <cell r="E10" t="str">
            <v>Brass Valves</v>
          </cell>
        </row>
        <row r="11">
          <cell r="A11" t="str">
            <v>LF5488706049800</v>
          </cell>
          <cell r="B11" t="str">
            <v>3/8 COMP X 1/4 MIP ANGLE NEEDLE VALVE LF</v>
          </cell>
          <cell r="C11" t="str">
            <v>3/8 COMP X 1/4 MIP ANGLE NEEDLE VALVE LF</v>
          </cell>
          <cell r="D11">
            <v>2070</v>
          </cell>
          <cell r="E11" t="str">
            <v>Brass Valves</v>
          </cell>
        </row>
        <row r="12">
          <cell r="A12" t="str">
            <v>LF5513702029800</v>
          </cell>
          <cell r="B12" t="str">
            <v>1/8 MIP X 1/8 MIP STRAIGHT NEEDLE VALVE</v>
          </cell>
          <cell r="C12" t="str">
            <v>1/8 MIP X 1/8 MIP STRAIGHT NEEDLE VALVE LF</v>
          </cell>
          <cell r="D12">
            <v>2070</v>
          </cell>
          <cell r="E12" t="str">
            <v>Brass Valves</v>
          </cell>
        </row>
        <row r="13">
          <cell r="A13" t="str">
            <v>LF5513704049800</v>
          </cell>
          <cell r="B13" t="str">
            <v>1/4 MIP X 1/4 MIP STRAIGHT NEEDLE VALVE</v>
          </cell>
          <cell r="C13" t="str">
            <v>1/4 MIP X 1/4 MIP STRAIGHT NEEDLE VALVE LF</v>
          </cell>
          <cell r="D13">
            <v>2070</v>
          </cell>
          <cell r="E13" t="str">
            <v>Brass Valves</v>
          </cell>
        </row>
        <row r="14">
          <cell r="A14" t="str">
            <v>LF5579504049800</v>
          </cell>
          <cell r="B14" t="str">
            <v>1/4 FL X 1/4 FL STRAIGHT NEEDLE VALVE LF</v>
          </cell>
          <cell r="C14" t="str">
            <v>1/4 FL X 1/4 FL STRAIGHT NEEDLE VALVE LF</v>
          </cell>
          <cell r="D14">
            <v>2070</v>
          </cell>
          <cell r="E14" t="str">
            <v>Brass Valves</v>
          </cell>
        </row>
        <row r="15">
          <cell r="A15" t="str">
            <v>LF5579506069800</v>
          </cell>
          <cell r="B15" t="str">
            <v>3/8 FL X 3/8 FL STRAIGHT NEEDLE VALVE LF</v>
          </cell>
          <cell r="C15" t="str">
            <v>3/8 FL X 3/8 FL STRAIGHT NEEDLE VALVE LF</v>
          </cell>
          <cell r="D15">
            <v>2070</v>
          </cell>
          <cell r="E15" t="str">
            <v>Brass Valves</v>
          </cell>
        </row>
        <row r="16">
          <cell r="A16" t="str">
            <v>LF5580002029800</v>
          </cell>
          <cell r="B16" t="str">
            <v>1/8 FIP X 1/8 MIP STRAIGHT NEEDLE VALVE</v>
          </cell>
          <cell r="C16" t="str">
            <v>1/8 FIP X 1/8 MIP STRGHT NEEDLE VALVE LEAD FREE</v>
          </cell>
          <cell r="D16">
            <v>2070</v>
          </cell>
          <cell r="E16" t="str">
            <v>Brass Valves</v>
          </cell>
        </row>
        <row r="17">
          <cell r="A17" t="str">
            <v>LF5580004049800</v>
          </cell>
          <cell r="B17" t="str">
            <v>1/4 FIP X 1/4 MIP STRAIGHT NEEDLE VALVE</v>
          </cell>
          <cell r="C17" t="str">
            <v>1/4 FIP X 1/4 MIP STRGHT NEEDLE VALVE LEAD FREE</v>
          </cell>
          <cell r="D17">
            <v>2070</v>
          </cell>
          <cell r="E17" t="str">
            <v>Brass Valves</v>
          </cell>
        </row>
        <row r="18">
          <cell r="A18" t="str">
            <v>LF5580302029800</v>
          </cell>
          <cell r="B18" t="str">
            <v>1/8 FIP X 1/8 FIP STRAIGHT NEEDLE VLV LF</v>
          </cell>
          <cell r="C18" t="str">
            <v>1/8 FIP X 1/8 FIP STRAIGHT NEEDLE VLV LF</v>
          </cell>
          <cell r="D18">
            <v>2070</v>
          </cell>
          <cell r="E18" t="str">
            <v>Brass Valves</v>
          </cell>
        </row>
        <row r="19">
          <cell r="A19" t="str">
            <v>LF5580304049800</v>
          </cell>
          <cell r="B19" t="str">
            <v>1/4 FIP X 1/4 FIP STRAIGHT NEEDLE VLV LF</v>
          </cell>
          <cell r="C19" t="str">
            <v>1/4 FIP X 1/4 FIP STRAIGHT NEEDLE VLV LF</v>
          </cell>
          <cell r="D19">
            <v>2070</v>
          </cell>
          <cell r="E19" t="str">
            <v>Brass Valves</v>
          </cell>
        </row>
        <row r="20">
          <cell r="A20" t="str">
            <v>LF5588505059800</v>
          </cell>
          <cell r="B20" t="str">
            <v>5/16 COMP X 5/16 COMP STRAIGHT NEEDLE VL</v>
          </cell>
          <cell r="C20" t="str">
            <v>5/16 COMP X 5/16 COMP STRAIGHT NEEDLE VLV LF</v>
          </cell>
          <cell r="D20">
            <v>2070</v>
          </cell>
          <cell r="E20" t="str">
            <v>Brass Valves</v>
          </cell>
        </row>
        <row r="21">
          <cell r="A21" t="str">
            <v>LF5588704029800</v>
          </cell>
          <cell r="B21" t="str">
            <v>1/4 COMP X 1/8 MIP STRAIGHT NEEDLE VLV L</v>
          </cell>
          <cell r="C21" t="str">
            <v>1/4 COMP X 1/8 MIP STRAIGHT NEEDLE VLV LF</v>
          </cell>
          <cell r="D21">
            <v>2070</v>
          </cell>
          <cell r="E21" t="str">
            <v>Brass Valves</v>
          </cell>
        </row>
        <row r="22">
          <cell r="A22" t="str">
            <v>LF5588704049800</v>
          </cell>
          <cell r="B22" t="str">
            <v>1/4 COMP X 1/4 MIP STRAIGHT NEEDLE VLV L</v>
          </cell>
          <cell r="C22" t="str">
            <v>1/4 COMP X 1/4 MIP STRAIGHT NEEDLE VLV LF</v>
          </cell>
          <cell r="D22">
            <v>2070</v>
          </cell>
          <cell r="E22" t="str">
            <v>Brass Valves</v>
          </cell>
        </row>
        <row r="23">
          <cell r="A23" t="str">
            <v>LF5588706049800</v>
          </cell>
          <cell r="B23" t="str">
            <v>3/8 COMP X 1/4 MIP STRAIGHT NEEDLE VLV L</v>
          </cell>
          <cell r="C23" t="str">
            <v>3/8 COMP X 1/4 MIP STRAIGHT NEEDLE VLV LF</v>
          </cell>
          <cell r="D23">
            <v>2070</v>
          </cell>
          <cell r="E23" t="str">
            <v>Brass Valves</v>
          </cell>
        </row>
        <row r="24">
          <cell r="A24" t="str">
            <v>LF5010508089802</v>
          </cell>
          <cell r="B24" t="str">
            <v>1/2 C X 1/2 FIP       DI ELECTRIC UNION</v>
          </cell>
          <cell r="C24" t="str">
            <v>1/2" FIP x C Dielectric Union</v>
          </cell>
          <cell r="D24">
            <v>7040</v>
          </cell>
          <cell r="E24" t="str">
            <v>Water Heater Specialty Items</v>
          </cell>
        </row>
        <row r="25">
          <cell r="A25" t="str">
            <v>LF5010512129802</v>
          </cell>
          <cell r="B25" t="str">
            <v>3/4 C X 3/4 FIP       DI ELECTRIC UNION</v>
          </cell>
          <cell r="C25" t="str">
            <v>3/4"</v>
          </cell>
          <cell r="D25">
            <v>7040</v>
          </cell>
          <cell r="E25" t="str">
            <v>Water Heater Specialty Items</v>
          </cell>
        </row>
        <row r="26">
          <cell r="A26" t="str">
            <v>LF5010516169802</v>
          </cell>
          <cell r="B26" t="str">
            <v>1 C X 1 FIP           DI ELECTRIC UNION</v>
          </cell>
          <cell r="C26" t="str">
            <v>1"</v>
          </cell>
          <cell r="D26">
            <v>7040</v>
          </cell>
          <cell r="E26" t="str">
            <v>Water Heater Specialty Items</v>
          </cell>
        </row>
        <row r="27">
          <cell r="A27" t="str">
            <v>LF5010520209802</v>
          </cell>
          <cell r="B27" t="str">
            <v>1 1/4 C X 1 1/4 FIP   DI ELECTRIC UNION</v>
          </cell>
          <cell r="C27" t="str">
            <v>1-1/4"</v>
          </cell>
          <cell r="D27">
            <v>7040</v>
          </cell>
          <cell r="E27" t="str">
            <v>Water Heater Specialty Items</v>
          </cell>
        </row>
        <row r="28">
          <cell r="A28" t="str">
            <v>LF5010524249802</v>
          </cell>
          <cell r="B28" t="str">
            <v>1 1/2 C X 1 1/2 FIP   DI ELECTRIC UNION</v>
          </cell>
          <cell r="C28" t="str">
            <v>1-1/2"</v>
          </cell>
          <cell r="D28">
            <v>7040</v>
          </cell>
          <cell r="E28" t="str">
            <v>Water Heater Specialty Items</v>
          </cell>
        </row>
        <row r="29">
          <cell r="A29" t="str">
            <v>LF5010532329802</v>
          </cell>
          <cell r="B29" t="str">
            <v>2 C X 2 FIP           DI ELECTRIC UNION</v>
          </cell>
          <cell r="C29" t="str">
            <v>2"</v>
          </cell>
          <cell r="D29">
            <v>7040</v>
          </cell>
          <cell r="E29" t="str">
            <v>Water Heater Specialty Items</v>
          </cell>
        </row>
        <row r="30">
          <cell r="A30" t="str">
            <v>LF5010112129802</v>
          </cell>
          <cell r="B30" t="str">
            <v>3/4 C X 3/4 MIP DIELECTRIC UNION LF</v>
          </cell>
          <cell r="C30" t="str">
            <v>3/4" MIP x C Dielectric Union</v>
          </cell>
          <cell r="D30">
            <v>7040</v>
          </cell>
          <cell r="E30" t="str">
            <v>Water Heater Specialty Items</v>
          </cell>
        </row>
        <row r="31">
          <cell r="A31">
            <v>5781204049802</v>
          </cell>
          <cell r="B31" t="str">
            <v>1/4 FIP X 1/4 FIP JMFI 750 BALL VALVE FP</v>
          </cell>
          <cell r="C31" t="str">
            <v>1/4" IPS Full Port Ball Valve CSA 600wog</v>
          </cell>
          <cell r="D31">
            <v>11011</v>
          </cell>
          <cell r="E31" t="str">
            <v>Brass Ball Valves</v>
          </cell>
        </row>
        <row r="32">
          <cell r="A32">
            <v>5781206069802</v>
          </cell>
          <cell r="B32" t="str">
            <v>3/8 FIP X 3/8 FIP JMFI 750 BALL VALVE FP</v>
          </cell>
          <cell r="C32" t="str">
            <v>3/8"</v>
          </cell>
          <cell r="D32">
            <v>11011</v>
          </cell>
          <cell r="E32" t="str">
            <v>Brass Ball Valves</v>
          </cell>
        </row>
        <row r="33">
          <cell r="A33">
            <v>5781208089802</v>
          </cell>
          <cell r="B33" t="str">
            <v>1/2 FIP X 1/2 FIP JMFI 750 BALL VALVE FU</v>
          </cell>
          <cell r="C33" t="str">
            <v>1/2" Full Port IPS CSA Ball Valve</v>
          </cell>
          <cell r="D33">
            <v>11011</v>
          </cell>
          <cell r="E33" t="str">
            <v>Brass Ball Valves</v>
          </cell>
        </row>
        <row r="34">
          <cell r="A34">
            <v>5781212129802</v>
          </cell>
          <cell r="B34" t="str">
            <v>3/4 FIP X 3/4 FIP JMFI 750 BALL VALVE FU</v>
          </cell>
          <cell r="C34" t="str">
            <v>3/4"</v>
          </cell>
          <cell r="D34">
            <v>11011</v>
          </cell>
          <cell r="E34" t="str">
            <v>Brass Ball Valves</v>
          </cell>
        </row>
        <row r="35">
          <cell r="A35">
            <v>5781216169802</v>
          </cell>
          <cell r="B35" t="str">
            <v>1 FIP X 1 FIP JMFI CSA 750 BALL VALVE FU</v>
          </cell>
          <cell r="C35" t="str">
            <v>1"</v>
          </cell>
          <cell r="D35">
            <v>11011</v>
          </cell>
          <cell r="E35" t="str">
            <v>Brass Ball Valves</v>
          </cell>
        </row>
        <row r="36">
          <cell r="A36">
            <v>5781220209802</v>
          </cell>
          <cell r="B36" t="str">
            <v>1 1/4 FIP X 1 1/4 FIP 750 FULL PORT BALL</v>
          </cell>
          <cell r="C36" t="str">
            <v>1-1/4"</v>
          </cell>
          <cell r="D36">
            <v>11011</v>
          </cell>
          <cell r="E36" t="str">
            <v>Brass Ball Valves</v>
          </cell>
        </row>
        <row r="37">
          <cell r="A37">
            <v>5781224249802</v>
          </cell>
          <cell r="B37" t="str">
            <v>1 1/2 FIP X 1 1/2 FIP 750 FULL PORT BALL</v>
          </cell>
          <cell r="C37" t="str">
            <v>1-1/2"</v>
          </cell>
          <cell r="D37">
            <v>11011</v>
          </cell>
          <cell r="E37" t="str">
            <v>Brass Ball Valves</v>
          </cell>
        </row>
        <row r="38">
          <cell r="A38">
            <v>5781232329802</v>
          </cell>
          <cell r="B38" t="str">
            <v>2 FIP X 2 FIP JMFI CSA 750 FULL PORT BAL</v>
          </cell>
          <cell r="C38" t="str">
            <v>2"</v>
          </cell>
          <cell r="D38">
            <v>11011</v>
          </cell>
          <cell r="E38" t="str">
            <v>Brass Ball Valves</v>
          </cell>
        </row>
        <row r="39">
          <cell r="A39">
            <v>5781236369802</v>
          </cell>
          <cell r="B39" t="str">
            <v>2 1/2 FIP X 2 1/2 FIP JMFI CSA 750 FP BA</v>
          </cell>
          <cell r="C39" t="str">
            <v>2-1/2" NSF only</v>
          </cell>
          <cell r="D39">
            <v>11011</v>
          </cell>
          <cell r="E39" t="str">
            <v>Brass Ball Valves</v>
          </cell>
        </row>
        <row r="40">
          <cell r="A40">
            <v>5781238389802</v>
          </cell>
          <cell r="B40" t="str">
            <v>3 FIP X 3 FIP JMFI CSA 750 FULL PORT BAL</v>
          </cell>
          <cell r="C40" t="str">
            <v>3" NSF only</v>
          </cell>
          <cell r="D40">
            <v>11011</v>
          </cell>
          <cell r="E40" t="str">
            <v>Brass Ball Valves</v>
          </cell>
        </row>
        <row r="41">
          <cell r="A41">
            <v>5781242429802</v>
          </cell>
          <cell r="B41" t="str">
            <v>4 FIP X 4 FIP JMFI CSA 750 FULL PORT BAL</v>
          </cell>
          <cell r="C41" t="str">
            <v>4"</v>
          </cell>
          <cell r="D41">
            <v>11011</v>
          </cell>
          <cell r="E41" t="str">
            <v>Brass Ball Valves</v>
          </cell>
        </row>
        <row r="42">
          <cell r="A42">
            <v>7179706089802</v>
          </cell>
          <cell r="B42" t="str">
            <v>3/8 FL X 1/2 MIP 2 PC JMFI GAS VALVE</v>
          </cell>
          <cell r="C42" t="str">
            <v>3/8" Flare x 1/2" MIP CSA UL Gas Cock</v>
          </cell>
          <cell r="D42">
            <v>11070</v>
          </cell>
          <cell r="E42" t="str">
            <v>Gas Valves</v>
          </cell>
        </row>
        <row r="43">
          <cell r="A43">
            <v>7179708089802</v>
          </cell>
          <cell r="B43" t="e">
            <v>#N/A</v>
          </cell>
          <cell r="C43" t="str">
            <v>1/2" Flare x 1/2" MIP</v>
          </cell>
          <cell r="D43" t="e">
            <v>#N/A</v>
          </cell>
          <cell r="E43" t="e">
            <v>#N/A</v>
          </cell>
        </row>
        <row r="44">
          <cell r="A44">
            <v>7179506069802</v>
          </cell>
          <cell r="B44" t="str">
            <v>3/8 FL X 3/8 FL 2 PC JMFI GAS VALVE</v>
          </cell>
          <cell r="C44" t="str">
            <v>3/8" Flare x 3/8" Flare</v>
          </cell>
          <cell r="D44">
            <v>11070</v>
          </cell>
          <cell r="E44" t="str">
            <v>Gas Valves</v>
          </cell>
        </row>
        <row r="45">
          <cell r="A45">
            <v>7179508089802</v>
          </cell>
          <cell r="B45" t="str">
            <v>1/2 FL X 1/2 FL 2 PC JMFI GAS VALVE</v>
          </cell>
          <cell r="C45" t="str">
            <v>1/2" Flare x 1/2" Flare</v>
          </cell>
          <cell r="D45">
            <v>11070</v>
          </cell>
          <cell r="E45" t="str">
            <v>Gas Valves</v>
          </cell>
        </row>
        <row r="46">
          <cell r="A46">
            <v>7179510109802</v>
          </cell>
          <cell r="B46" t="str">
            <v>5/8 FL X 5/8 FL 2 PC JMFI GAS VALVE</v>
          </cell>
          <cell r="C46" t="str">
            <v>5/8" Flare x 5/8" Flare</v>
          </cell>
          <cell r="D46">
            <v>11070</v>
          </cell>
          <cell r="E46" t="str">
            <v>Gas Valves</v>
          </cell>
        </row>
        <row r="47">
          <cell r="A47">
            <v>7178006069802</v>
          </cell>
          <cell r="B47" t="str">
            <v>3/8 FIP X 3/8 FIP 2 PC JMFI GAS VALVE</v>
          </cell>
          <cell r="C47" t="str">
            <v>3/8" FIP x 3/8" FIP</v>
          </cell>
          <cell r="D47">
            <v>11070</v>
          </cell>
          <cell r="E47" t="str">
            <v>Gas Valves</v>
          </cell>
        </row>
        <row r="48">
          <cell r="A48">
            <v>7178008089802</v>
          </cell>
          <cell r="B48" t="str">
            <v>1/2 FIP X 1/2 FIP 2 PC JMFI 600 GAS VALV</v>
          </cell>
          <cell r="C48" t="str">
            <v>1/2" FIP x 1/2" FIP</v>
          </cell>
          <cell r="D48">
            <v>11070</v>
          </cell>
          <cell r="E48" t="str">
            <v>Gas Valves</v>
          </cell>
        </row>
        <row r="49">
          <cell r="A49">
            <v>7178012129802</v>
          </cell>
          <cell r="B49" t="str">
            <v>3/4 FIP X 3/4 FIP 2 PC JMFI 600 GAS VALV</v>
          </cell>
          <cell r="C49" t="str">
            <v>3/4" FIP x 3/4" FIP</v>
          </cell>
          <cell r="D49">
            <v>11070</v>
          </cell>
          <cell r="E49" t="str">
            <v>Gas Valves</v>
          </cell>
        </row>
        <row r="50">
          <cell r="A50">
            <v>7178016169802</v>
          </cell>
          <cell r="B50" t="str">
            <v>1 FIP X 1 FIP 2 PC JMFI GAS VALVE</v>
          </cell>
          <cell r="C50" t="str">
            <v>1" FIP x 1" FIP</v>
          </cell>
          <cell r="D50">
            <v>11070</v>
          </cell>
          <cell r="E50" t="str">
            <v>Gas Valves</v>
          </cell>
        </row>
        <row r="51">
          <cell r="A51">
            <v>7191206069802</v>
          </cell>
          <cell r="B51" t="str">
            <v>3/8 FL X 3/8 FIP 2 PC JMFI GAS VALVE</v>
          </cell>
          <cell r="C51" t="str">
            <v>3/8" Flare x 3/8" FIP</v>
          </cell>
          <cell r="D51">
            <v>11070</v>
          </cell>
          <cell r="E51" t="str">
            <v>Gas Valves</v>
          </cell>
        </row>
        <row r="52">
          <cell r="A52">
            <v>7191206089802</v>
          </cell>
          <cell r="B52" t="str">
            <v>3/8 FL X 1/2 FIP 2 PC JMFI 600 GAS VALVE</v>
          </cell>
          <cell r="C52" t="str">
            <v>3/8" Flare x 1/2" FIP</v>
          </cell>
          <cell r="D52">
            <v>11070</v>
          </cell>
          <cell r="E52" t="str">
            <v>Gas Valves</v>
          </cell>
        </row>
        <row r="53">
          <cell r="A53">
            <v>7191208089802</v>
          </cell>
          <cell r="B53" t="str">
            <v>1/2 FL X 1/2 FIP 2 PC JMFI 600 GAS VALVE</v>
          </cell>
          <cell r="C53" t="str">
            <v>1/2" Flare x 1/2" FIP</v>
          </cell>
          <cell r="D53">
            <v>11070</v>
          </cell>
          <cell r="E53" t="str">
            <v>Gas Valves</v>
          </cell>
        </row>
        <row r="54">
          <cell r="A54">
            <v>7191208129802</v>
          </cell>
          <cell r="B54" t="str">
            <v>1/2 FL X 3/4 FIP 2 PC JMFI GAS VALVE</v>
          </cell>
          <cell r="C54" t="str">
            <v>1/2" Flare x 3/4" FIP</v>
          </cell>
          <cell r="D54">
            <v>11070</v>
          </cell>
          <cell r="E54" t="str">
            <v>Gas Valves</v>
          </cell>
        </row>
        <row r="55">
          <cell r="A55">
            <v>7191215089802</v>
          </cell>
          <cell r="B55" t="str">
            <v>15/16 FL X 1/2 FIP 2 PC JMFI GAS VALVE</v>
          </cell>
          <cell r="C55" t="str">
            <v>5/8" Flare (15/16 THD) x 1/2" FIP</v>
          </cell>
          <cell r="D55">
            <v>11070</v>
          </cell>
          <cell r="E55" t="str">
            <v>Gas Valves</v>
          </cell>
        </row>
        <row r="56">
          <cell r="A56">
            <v>7191215129802</v>
          </cell>
          <cell r="B56" t="str">
            <v>15/16 FL X 3/4 FIP 2 PC JMFI GAS VALVE</v>
          </cell>
          <cell r="C56" t="str">
            <v>5/8" Flare (15/16 THD) x 3/4" FIP</v>
          </cell>
          <cell r="D56">
            <v>11070</v>
          </cell>
          <cell r="E56" t="str">
            <v>Gas Valves</v>
          </cell>
        </row>
        <row r="57">
          <cell r="A57" t="str">
            <v>LF5780108089802</v>
          </cell>
          <cell r="B57" t="str">
            <v>1/2 C X 1/2 C FULL PORT BALL VALVE LEAD</v>
          </cell>
          <cell r="C57" t="str">
            <v>1/2" C Full Port Ball Valve NSF 600wog</v>
          </cell>
          <cell r="D57">
            <v>11011</v>
          </cell>
          <cell r="E57" t="str">
            <v>Brass Ball Valves</v>
          </cell>
        </row>
        <row r="58">
          <cell r="A58" t="str">
            <v>LF5780112129802</v>
          </cell>
          <cell r="B58" t="str">
            <v>3/4 C X 3/4 C FULL PORT BALL VALVE LEAD</v>
          </cell>
          <cell r="C58" t="str">
            <v>3/4"</v>
          </cell>
          <cell r="D58">
            <v>11011</v>
          </cell>
          <cell r="E58" t="str">
            <v>Brass Ball Valves</v>
          </cell>
        </row>
        <row r="59">
          <cell r="A59" t="str">
            <v>LF5780116169802</v>
          </cell>
          <cell r="B59" t="str">
            <v>1 C X 1 C FULL PORT BALL VALVE LEAD FREE</v>
          </cell>
          <cell r="C59" t="str">
            <v>1"</v>
          </cell>
          <cell r="D59">
            <v>11011</v>
          </cell>
          <cell r="E59" t="str">
            <v>Brass Ball Valves</v>
          </cell>
        </row>
        <row r="60">
          <cell r="A60" t="str">
            <v>LF5780120209802</v>
          </cell>
          <cell r="B60" t="str">
            <v>1 1/4 C X 1 1/4 C FULL PORT BALL VALVE L</v>
          </cell>
          <cell r="C60" t="str">
            <v>1-1/4"</v>
          </cell>
          <cell r="D60">
            <v>11011</v>
          </cell>
          <cell r="E60" t="str">
            <v>Brass Ball Valves</v>
          </cell>
        </row>
        <row r="61">
          <cell r="A61" t="str">
            <v>LF5780124249802</v>
          </cell>
          <cell r="B61" t="str">
            <v>1 1/2 C X 1 1/2 C FULL PORT BALL VALVE L</v>
          </cell>
          <cell r="C61" t="str">
            <v>1-1/2"</v>
          </cell>
          <cell r="D61">
            <v>11011</v>
          </cell>
          <cell r="E61" t="str">
            <v>Brass Ball Valves</v>
          </cell>
        </row>
        <row r="62">
          <cell r="A62" t="str">
            <v>LF5780132329802</v>
          </cell>
          <cell r="B62" t="str">
            <v>2 C X 2 C FULL PORT BALL VALVE LEAD FREE</v>
          </cell>
          <cell r="C62" t="str">
            <v>2"</v>
          </cell>
          <cell r="D62">
            <v>11011</v>
          </cell>
          <cell r="E62" t="str">
            <v>Brass Ball Valves</v>
          </cell>
        </row>
        <row r="63">
          <cell r="A63" t="str">
            <v>LF5780136369802</v>
          </cell>
          <cell r="B63" t="e">
            <v>#N/A</v>
          </cell>
          <cell r="C63" t="str">
            <v>2-1/2"</v>
          </cell>
          <cell r="D63" t="e">
            <v>#N/A</v>
          </cell>
          <cell r="E63" t="e">
            <v>#N/A</v>
          </cell>
        </row>
        <row r="64">
          <cell r="A64" t="str">
            <v>LF5780138389802</v>
          </cell>
          <cell r="B64" t="e">
            <v>#N/A</v>
          </cell>
          <cell r="C64" t="str">
            <v>3"</v>
          </cell>
          <cell r="D64" t="e">
            <v>#N/A</v>
          </cell>
          <cell r="E64" t="e">
            <v>#N/A</v>
          </cell>
        </row>
        <row r="65">
          <cell r="A65" t="str">
            <v>LF5780142429802</v>
          </cell>
          <cell r="B65" t="e">
            <v>#N/A</v>
          </cell>
          <cell r="C65" t="str">
            <v>4"</v>
          </cell>
          <cell r="D65" t="e">
            <v>#N/A</v>
          </cell>
          <cell r="E65" t="e">
            <v>#N/A</v>
          </cell>
        </row>
        <row r="66">
          <cell r="A66" t="str">
            <v>LF5781204049802</v>
          </cell>
          <cell r="B66" t="str">
            <v>1/4 FIP X 1/4 FIP FULL PORT BALL VALVE L</v>
          </cell>
          <cell r="C66" t="str">
            <v>1/4" IPS Full Port Ball Valve CSA 600wog</v>
          </cell>
          <cell r="D66">
            <v>11011</v>
          </cell>
          <cell r="E66" t="str">
            <v>Brass Ball Valves</v>
          </cell>
        </row>
        <row r="67">
          <cell r="A67" t="str">
            <v>LF5781206069802</v>
          </cell>
          <cell r="B67" t="str">
            <v>3/8 FIP X 3/8 FIP FULL PORT BALL VALVE L</v>
          </cell>
          <cell r="C67" t="str">
            <v>3/8"</v>
          </cell>
          <cell r="D67">
            <v>11011</v>
          </cell>
          <cell r="E67" t="str">
            <v>Brass Ball Valves</v>
          </cell>
        </row>
        <row r="68">
          <cell r="A68" t="str">
            <v>LF5781208089802</v>
          </cell>
          <cell r="B68" t="str">
            <v>1/2 FIP X 1/2 FIP FULL PORT BALL VALVE L</v>
          </cell>
          <cell r="C68" t="str">
            <v>1/2"</v>
          </cell>
          <cell r="D68">
            <v>11011</v>
          </cell>
          <cell r="E68" t="str">
            <v>Brass Ball Valves</v>
          </cell>
        </row>
        <row r="69">
          <cell r="A69" t="str">
            <v>LF5781212129802</v>
          </cell>
          <cell r="B69" t="str">
            <v>3/4 FIP X 3/4 FIP FULL PORT BALL VALVE L</v>
          </cell>
          <cell r="C69" t="str">
            <v>3/4"</v>
          </cell>
          <cell r="D69">
            <v>11011</v>
          </cell>
          <cell r="E69" t="str">
            <v>Brass Ball Valves</v>
          </cell>
        </row>
        <row r="70">
          <cell r="A70" t="str">
            <v>LF5781216169802</v>
          </cell>
          <cell r="B70" t="str">
            <v>1 FIP X 1 FIP FULL PORT BALL VALVE LEAD</v>
          </cell>
          <cell r="C70" t="str">
            <v>1"</v>
          </cell>
          <cell r="D70">
            <v>11011</v>
          </cell>
          <cell r="E70" t="str">
            <v>Brass Ball Valves</v>
          </cell>
        </row>
        <row r="71">
          <cell r="A71" t="str">
            <v>LF5781220209802</v>
          </cell>
          <cell r="B71" t="str">
            <v>1 1/4 FIP X 1 1/4 FIP FP BALL VLV LEAD F</v>
          </cell>
          <cell r="C71" t="str">
            <v>1-1/4"</v>
          </cell>
          <cell r="D71">
            <v>11011</v>
          </cell>
          <cell r="E71" t="str">
            <v>Brass Ball Valves</v>
          </cell>
        </row>
        <row r="72">
          <cell r="A72" t="str">
            <v>LF5781224249802</v>
          </cell>
          <cell r="B72" t="str">
            <v>1 1/2 FIP X 1 1/2 FIP FP BALL VALVE LEAD</v>
          </cell>
          <cell r="C72" t="str">
            <v>1-1/2"</v>
          </cell>
          <cell r="D72">
            <v>11011</v>
          </cell>
          <cell r="E72" t="str">
            <v>Brass Ball Valves</v>
          </cell>
        </row>
        <row r="73">
          <cell r="A73" t="str">
            <v>LF5781232329802</v>
          </cell>
          <cell r="B73" t="str">
            <v>2 FIP X 2 FIP FULL PORT BALL VALVE LEAD</v>
          </cell>
          <cell r="C73" t="str">
            <v>2"</v>
          </cell>
          <cell r="D73">
            <v>11011</v>
          </cell>
          <cell r="E73" t="str">
            <v>Brass Ball Valves</v>
          </cell>
        </row>
        <row r="74">
          <cell r="A74" t="str">
            <v>LF5781238389802</v>
          </cell>
          <cell r="B74" t="str">
            <v>3 FIP X 3 FIP FULL PORT BALL VALVE LEAD</v>
          </cell>
          <cell r="C74" t="str">
            <v>3"</v>
          </cell>
          <cell r="D74">
            <v>11011</v>
          </cell>
          <cell r="E74" t="str">
            <v>Brass Ball Valves</v>
          </cell>
        </row>
        <row r="75">
          <cell r="A75" t="str">
            <v>LF5781224249802</v>
          </cell>
          <cell r="B75" t="str">
            <v>1 1/2 FIP X 1 1/2 FIP FP BALL VALVE LEAD</v>
          </cell>
          <cell r="C75" t="str">
            <v>4"</v>
          </cell>
          <cell r="D75">
            <v>11011</v>
          </cell>
          <cell r="E75" t="str">
            <v>Brass Ball Valves</v>
          </cell>
        </row>
        <row r="76">
          <cell r="A76" t="str">
            <v>LF7480908089802</v>
          </cell>
          <cell r="B76" t="str">
            <v>1/2 COMP X 1/2 COMP STD PORT BALL VLV LE</v>
          </cell>
          <cell r="C76" t="str">
            <v>1/2" Comp Ball Valve</v>
          </cell>
          <cell r="D76">
            <v>11011</v>
          </cell>
          <cell r="E76" t="str">
            <v>Brass Ball Valves</v>
          </cell>
        </row>
        <row r="77">
          <cell r="A77" t="str">
            <v>LF7480912129802</v>
          </cell>
          <cell r="B77" t="str">
            <v>3/4 COMP X 3/4 COMP ST PORT BALL VLV LEA</v>
          </cell>
          <cell r="C77" t="str">
            <v>3/4"</v>
          </cell>
          <cell r="D77">
            <v>11011</v>
          </cell>
          <cell r="E77" t="str">
            <v>Brass Ball Valves</v>
          </cell>
        </row>
        <row r="78">
          <cell r="A78" t="str">
            <v>LF7480916169802</v>
          </cell>
          <cell r="B78" t="str">
            <v>1 COMP X 1 COMP STD PORT BALL VLV LEAD F</v>
          </cell>
          <cell r="C78" t="str">
            <v>1"</v>
          </cell>
          <cell r="D78">
            <v>11011</v>
          </cell>
          <cell r="E78" t="str">
            <v>Brass Ball Valves</v>
          </cell>
        </row>
        <row r="79">
          <cell r="A79" t="str">
            <v>LF5781608089802</v>
          </cell>
          <cell r="B79" t="str">
            <v>1/2 FIP X 1/2 FIP FP BALL VALVE W/ DRAIN</v>
          </cell>
          <cell r="C79" t="str">
            <v>1/2" FIP Ball Valve w/Drain W/packing Nut</v>
          </cell>
          <cell r="D79">
            <v>11011</v>
          </cell>
          <cell r="E79" t="str">
            <v>Brass Ball Valves</v>
          </cell>
        </row>
        <row r="80">
          <cell r="A80" t="str">
            <v>LF5781612129802</v>
          </cell>
          <cell r="B80" t="str">
            <v>3/4 FIP X 3/4 FIP FP BALL VALVE W/ DRAIN</v>
          </cell>
          <cell r="C80" t="str">
            <v>3/4"</v>
          </cell>
          <cell r="D80">
            <v>11011</v>
          </cell>
          <cell r="E80" t="str">
            <v>Brass Ball Valves</v>
          </cell>
        </row>
        <row r="81">
          <cell r="A81" t="str">
            <v>LF5781616169802</v>
          </cell>
          <cell r="B81" t="e">
            <v>#N/A</v>
          </cell>
          <cell r="C81" t="str">
            <v>1"</v>
          </cell>
          <cell r="D81" t="e">
            <v>#N/A</v>
          </cell>
          <cell r="E81" t="e">
            <v>#N/A</v>
          </cell>
        </row>
        <row r="82">
          <cell r="A82" t="str">
            <v>LF5780508089802</v>
          </cell>
          <cell r="B82" t="e">
            <v>#N/A</v>
          </cell>
          <cell r="C82" t="str">
            <v>1/2" CC Ball Valve w/Drain w/Packing Nut</v>
          </cell>
          <cell r="D82" t="e">
            <v>#N/A</v>
          </cell>
          <cell r="E82" t="e">
            <v>#N/A</v>
          </cell>
        </row>
        <row r="83">
          <cell r="A83" t="str">
            <v>LF5780512129802</v>
          </cell>
          <cell r="B83" t="str">
            <v>3/4 C X 3/4 C FULL PORT BALL VALVE W/DRA</v>
          </cell>
          <cell r="C83" t="str">
            <v>3/4"</v>
          </cell>
          <cell r="D83">
            <v>11011</v>
          </cell>
          <cell r="E83" t="str">
            <v>Brass Ball Valves</v>
          </cell>
        </row>
        <row r="84">
          <cell r="A84" t="str">
            <v>LF5780516169802</v>
          </cell>
          <cell r="B84" t="e">
            <v>#N/A</v>
          </cell>
          <cell r="C84" t="str">
            <v>1"</v>
          </cell>
          <cell r="D84" t="e">
            <v>#N/A</v>
          </cell>
          <cell r="E84" t="e">
            <v>#N/A</v>
          </cell>
        </row>
        <row r="85">
          <cell r="A85" t="str">
            <v>LF7791508089802</v>
          </cell>
          <cell r="B85" t="str">
            <v>1/2 PEX X 1/2 PEX BALL VALVE LEAD FREE</v>
          </cell>
          <cell r="C85" t="str">
            <v>1/2" PEX Ball Valve</v>
          </cell>
          <cell r="D85">
            <v>11011</v>
          </cell>
          <cell r="E85" t="str">
            <v>Brass Ball Valves</v>
          </cell>
        </row>
        <row r="86">
          <cell r="A86" t="str">
            <v>LF7791512129802</v>
          </cell>
          <cell r="B86" t="str">
            <v>3/4 PEX X 3/4 PEX BALL VALVE LEAD FREE</v>
          </cell>
          <cell r="C86" t="str">
            <v>3/4" PEX Ball Valve</v>
          </cell>
          <cell r="D86">
            <v>11011</v>
          </cell>
          <cell r="E86" t="str">
            <v>Brass Ball Valves</v>
          </cell>
        </row>
        <row r="87">
          <cell r="A87" t="str">
            <v>LF7791516169802</v>
          </cell>
          <cell r="B87" t="str">
            <v>1 PEX X 1 PEX BALL VALVE LEAD FREE</v>
          </cell>
          <cell r="C87" t="str">
            <v>1" PEX Ball Valve</v>
          </cell>
          <cell r="D87">
            <v>11011</v>
          </cell>
          <cell r="E87" t="str">
            <v>Brass Ball Valves</v>
          </cell>
        </row>
        <row r="88">
          <cell r="A88">
            <v>8085508129802</v>
          </cell>
          <cell r="B88" t="str">
            <v>1/2 FIP X 3/4 MGH JMFI BOILER DRAIN SB B</v>
          </cell>
          <cell r="C88" t="str">
            <v>1/2" FIP Boiler Drain NSF</v>
          </cell>
          <cell r="D88">
            <v>11041</v>
          </cell>
          <cell r="E88" t="str">
            <v>Brass Boiler Drain Valves</v>
          </cell>
        </row>
        <row r="89">
          <cell r="A89">
            <v>8085512129802</v>
          </cell>
          <cell r="B89" t="str">
            <v>3/4 FIP X 3/4 MGH JMFI BOILER DRAIN SB B</v>
          </cell>
          <cell r="C89" t="str">
            <v>3/4"</v>
          </cell>
          <cell r="D89">
            <v>11041</v>
          </cell>
          <cell r="E89" t="str">
            <v>Brass Boiler Drain Valves</v>
          </cell>
        </row>
        <row r="90">
          <cell r="A90">
            <v>8085708129802</v>
          </cell>
          <cell r="B90" t="str">
            <v>1/2 MIP 1/2 C X 3/4 MGH JMFI BOILER DRAI</v>
          </cell>
          <cell r="C90" t="str">
            <v>1/2" MIP (1/2" C) Boiler Drain</v>
          </cell>
          <cell r="D90">
            <v>11041</v>
          </cell>
          <cell r="E90" t="str">
            <v>Brass Boiler Drain Valves</v>
          </cell>
        </row>
        <row r="91">
          <cell r="A91">
            <v>8085712129802</v>
          </cell>
          <cell r="B91" t="str">
            <v>3/4 MIP X 3/4 MGH JMFI BOILER DRAIN SB B</v>
          </cell>
          <cell r="C91" t="str">
            <v>3/4"</v>
          </cell>
          <cell r="D91">
            <v>11041</v>
          </cell>
          <cell r="E91" t="str">
            <v>Brass Boiler Drain Valves</v>
          </cell>
        </row>
        <row r="92">
          <cell r="A92">
            <v>8086308124202</v>
          </cell>
          <cell r="B92" t="str">
            <v>1/2C OR 1/2MIP X 3/4MGH 4 INCH FROSTPROO</v>
          </cell>
          <cell r="C92" t="str">
            <v>1/2" MIP (1/2" C) x 4" Frost Free Sillcock</v>
          </cell>
          <cell r="D92">
            <v>11080</v>
          </cell>
          <cell r="E92" t="str">
            <v>Faucet Valves</v>
          </cell>
        </row>
        <row r="93">
          <cell r="A93">
            <v>8086308124702</v>
          </cell>
          <cell r="B93" t="str">
            <v>1/2C OR 1/2MIP X 3/4MGH 6IN FROST PROOF</v>
          </cell>
          <cell r="C93" t="str">
            <v>1/2" x 6"</v>
          </cell>
          <cell r="D93">
            <v>11080</v>
          </cell>
          <cell r="E93" t="str">
            <v>Faucet Valves</v>
          </cell>
        </row>
        <row r="94">
          <cell r="A94">
            <v>8086308125202</v>
          </cell>
          <cell r="B94" t="str">
            <v>1/2C OR 1/2MIP X 3/4 MGH 8IN FROST PROOF</v>
          </cell>
          <cell r="C94" t="str">
            <v>1/2" x 8"</v>
          </cell>
          <cell r="D94">
            <v>11080</v>
          </cell>
          <cell r="E94" t="str">
            <v>Faucet Valves</v>
          </cell>
        </row>
        <row r="95">
          <cell r="A95">
            <v>8086308125602</v>
          </cell>
          <cell r="B95" t="str">
            <v>1/2C OR 1/2MIP X 3/4 MGH 10IN FROST PROO</v>
          </cell>
          <cell r="C95" t="str">
            <v>1/2" x 10"</v>
          </cell>
          <cell r="D95">
            <v>11080</v>
          </cell>
          <cell r="E95" t="str">
            <v>Faucet Valves</v>
          </cell>
        </row>
        <row r="96">
          <cell r="A96">
            <v>8086308126102</v>
          </cell>
          <cell r="B96" t="str">
            <v>1/2C OR 1/2MIP X 3/4 MGH 12IN JMFI FP FA</v>
          </cell>
          <cell r="C96" t="str">
            <v>1/2" x 12"</v>
          </cell>
          <cell r="D96">
            <v>11080</v>
          </cell>
          <cell r="E96" t="str">
            <v>Faucet Valves</v>
          </cell>
        </row>
        <row r="97">
          <cell r="A97">
            <v>8086508125202</v>
          </cell>
          <cell r="B97" t="str">
            <v>1/2 FIP 3/4 MIP X 3/4MGH 8IN FROST PROOF</v>
          </cell>
          <cell r="C97" t="str">
            <v>3/4" MIP (1/2" FIP) x 8"</v>
          </cell>
          <cell r="D97">
            <v>11080</v>
          </cell>
          <cell r="E97" t="str">
            <v>Faucet Valves</v>
          </cell>
        </row>
        <row r="98">
          <cell r="A98">
            <v>8086508125602</v>
          </cell>
          <cell r="B98" t="str">
            <v>1/2 FIP 3/4 MIP X 3/4MGH 10IN FROST PROO</v>
          </cell>
          <cell r="C98" t="str">
            <v>3/4" x 10"</v>
          </cell>
          <cell r="D98">
            <v>11080</v>
          </cell>
          <cell r="E98" t="str">
            <v>Faucet Valves</v>
          </cell>
        </row>
        <row r="99">
          <cell r="A99">
            <v>8086508126102</v>
          </cell>
          <cell r="B99" t="str">
            <v>1/2 FIP 3/4 MIP X 3/4MGH 12IN FROST PROO</v>
          </cell>
          <cell r="C99" t="str">
            <v>3/4" x 12"</v>
          </cell>
          <cell r="D99">
            <v>11080</v>
          </cell>
          <cell r="E99" t="str">
            <v>Faucet Valves</v>
          </cell>
        </row>
        <row r="100">
          <cell r="A100">
            <v>8087538389802</v>
          </cell>
          <cell r="B100" t="str">
            <v>3 FIP X 3 FIP JMFI HEAVY PATTERN GATE VL</v>
          </cell>
          <cell r="C100" t="str">
            <v>3" Heavy Duty Gate Valve Leaded</v>
          </cell>
          <cell r="D100">
            <v>11021</v>
          </cell>
          <cell r="E100" t="str">
            <v>Brass Gate Valves</v>
          </cell>
        </row>
        <row r="101">
          <cell r="A101">
            <v>8087542429802</v>
          </cell>
          <cell r="B101" t="str">
            <v>4 FIP X 4 FIP JMFI HEAVY PAT GATE VALVE</v>
          </cell>
          <cell r="C101" t="str">
            <v>4"</v>
          </cell>
          <cell r="D101">
            <v>11021</v>
          </cell>
          <cell r="E101" t="str">
            <v>Brass Gate Valves</v>
          </cell>
        </row>
        <row r="102">
          <cell r="A102" t="str">
            <v>LF8086908089802</v>
          </cell>
          <cell r="B102" t="str">
            <v>1/2 C X 1/2 C GATE VALVE LEAD FREE</v>
          </cell>
          <cell r="C102" t="str">
            <v>1/2" C Gate Valve NSF 518 Style</v>
          </cell>
          <cell r="D102">
            <v>11021</v>
          </cell>
          <cell r="E102" t="str">
            <v>Brass Gate Valves</v>
          </cell>
        </row>
        <row r="103">
          <cell r="A103" t="str">
            <v>LF8086912129802</v>
          </cell>
          <cell r="B103" t="str">
            <v>3/4 C X 3/4 C GATE VALVE LEAD FREE</v>
          </cell>
          <cell r="C103" t="str">
            <v>3/4"</v>
          </cell>
          <cell r="D103">
            <v>11021</v>
          </cell>
          <cell r="E103" t="str">
            <v>Brass Gate Valves</v>
          </cell>
        </row>
        <row r="104">
          <cell r="A104" t="str">
            <v>LF8086916169802</v>
          </cell>
          <cell r="B104" t="str">
            <v>1 C X 1 C GATE VALVE LEAD FREE</v>
          </cell>
          <cell r="C104" t="str">
            <v>1"</v>
          </cell>
          <cell r="D104">
            <v>11021</v>
          </cell>
          <cell r="E104" t="str">
            <v>Brass Gate Valves</v>
          </cell>
        </row>
        <row r="105">
          <cell r="A105" t="str">
            <v>LF8086920209802</v>
          </cell>
          <cell r="B105" t="str">
            <v>1 1/4 C X 1 1/4 C GATE VALVE LEAD FREE</v>
          </cell>
          <cell r="C105" t="str">
            <v>1-1/4"</v>
          </cell>
          <cell r="D105">
            <v>11021</v>
          </cell>
          <cell r="E105" t="str">
            <v>Brass Gate Valves</v>
          </cell>
        </row>
        <row r="106">
          <cell r="A106" t="str">
            <v>LF8086924249802</v>
          </cell>
          <cell r="B106" t="str">
            <v>1 1/2 C X 1 1/2 C GATE VALVE LEAD FREE</v>
          </cell>
          <cell r="C106" t="str">
            <v>1-1/2"</v>
          </cell>
          <cell r="D106">
            <v>11021</v>
          </cell>
          <cell r="E106" t="str">
            <v>Brass Gate Valves</v>
          </cell>
        </row>
        <row r="107">
          <cell r="A107" t="str">
            <v>LF8086932329802</v>
          </cell>
          <cell r="B107" t="str">
            <v>2 C X 2 C GATE VALVE LEAD FREE</v>
          </cell>
          <cell r="C107" t="str">
            <v>2"</v>
          </cell>
          <cell r="D107">
            <v>11021</v>
          </cell>
          <cell r="E107" t="str">
            <v>Brass Gate Valves</v>
          </cell>
        </row>
        <row r="108">
          <cell r="A108" t="str">
            <v>LF8087508089802</v>
          </cell>
          <cell r="B108" t="str">
            <v>1/2 FIP X 1/2 FIP GATE VALVE LEAD FREE</v>
          </cell>
          <cell r="C108" t="str">
            <v>1/2" IPS Gate Valve NSF 518 Style</v>
          </cell>
          <cell r="D108">
            <v>11021</v>
          </cell>
          <cell r="E108" t="str">
            <v>Brass Gate Valves</v>
          </cell>
        </row>
        <row r="109">
          <cell r="A109" t="str">
            <v>LF8087512129802</v>
          </cell>
          <cell r="B109" t="str">
            <v>3/4 FIP X 3/4 FIP GATE VALVE LEAD FREE</v>
          </cell>
          <cell r="C109" t="str">
            <v>3/4"</v>
          </cell>
          <cell r="D109">
            <v>11021</v>
          </cell>
          <cell r="E109" t="str">
            <v>Brass Gate Valves</v>
          </cell>
        </row>
        <row r="110">
          <cell r="A110" t="str">
            <v>LF8087516169802</v>
          </cell>
          <cell r="B110" t="str">
            <v>1 FIP X 1 FIP GATE VALVE LEAD FREE</v>
          </cell>
          <cell r="C110" t="str">
            <v>1"</v>
          </cell>
          <cell r="D110">
            <v>11021</v>
          </cell>
          <cell r="E110" t="str">
            <v>Brass Gate Valves</v>
          </cell>
        </row>
        <row r="111">
          <cell r="A111" t="str">
            <v>LF8087520209802</v>
          </cell>
          <cell r="B111" t="str">
            <v>1 1/4 FIP X 1 1/4 FIP GATE VALVE LEAD FR</v>
          </cell>
          <cell r="C111" t="str">
            <v>1-1/4"</v>
          </cell>
          <cell r="D111">
            <v>11021</v>
          </cell>
          <cell r="E111" t="str">
            <v>Brass Gate Valves</v>
          </cell>
        </row>
        <row r="112">
          <cell r="A112" t="str">
            <v>LF8087524249802</v>
          </cell>
          <cell r="B112" t="str">
            <v>1 1/2 FIP X 1 1/2 FIP GATE VALVE LEAD FR</v>
          </cell>
          <cell r="C112" t="str">
            <v>1-1/2"</v>
          </cell>
          <cell r="D112">
            <v>11021</v>
          </cell>
          <cell r="E112" t="str">
            <v>Brass Gate Valves</v>
          </cell>
        </row>
        <row r="113">
          <cell r="A113" t="str">
            <v>LF8087532329802</v>
          </cell>
          <cell r="B113" t="str">
            <v>2 FIP X 2 FIP GATE VALVE LEAD FREE</v>
          </cell>
          <cell r="C113" t="str">
            <v>2"</v>
          </cell>
          <cell r="D113">
            <v>11021</v>
          </cell>
          <cell r="E113" t="str">
            <v>Brass Gate Valves</v>
          </cell>
        </row>
        <row r="114">
          <cell r="A114">
            <v>8087708129802</v>
          </cell>
          <cell r="B114" t="str">
            <v>1/2 FIP X 3/4 MGH NO KINK HOSE BIBB BC</v>
          </cell>
          <cell r="C114" t="str">
            <v>1/2" FIP NK Hose Bibb NSF</v>
          </cell>
          <cell r="D114">
            <v>11031</v>
          </cell>
          <cell r="E114" t="str">
            <v>Brass Hose Bibb Valves</v>
          </cell>
        </row>
        <row r="115">
          <cell r="A115">
            <v>8087908129802</v>
          </cell>
          <cell r="B115" t="str">
            <v>1/2 MIP (1/2C) x 3/4 MGH NO KINK HOSE BI</v>
          </cell>
          <cell r="C115" t="str">
            <v>1/2" MIP (1/2" C)</v>
          </cell>
          <cell r="D115">
            <v>11031</v>
          </cell>
          <cell r="E115" t="str">
            <v>Brass Hose Bibb Valves</v>
          </cell>
        </row>
        <row r="116">
          <cell r="A116">
            <v>8087912129802</v>
          </cell>
          <cell r="B116" t="str">
            <v>3/4 MIP X 3/4 MGH NO KINK HOSE BIBB BC</v>
          </cell>
          <cell r="C116" t="str">
            <v>3/4"</v>
          </cell>
          <cell r="D116">
            <v>11031</v>
          </cell>
          <cell r="E116" t="str">
            <v>Brass Hose Bibb Valves</v>
          </cell>
        </row>
        <row r="117">
          <cell r="A117">
            <v>8088108129802</v>
          </cell>
          <cell r="B117" t="str">
            <v>1/2 MIP 1/2 C X 3/4 MGH HOSE BIBB JMFI B</v>
          </cell>
          <cell r="C117" t="str">
            <v>1/2" Hose Bibb NSF</v>
          </cell>
          <cell r="D117">
            <v>11031</v>
          </cell>
          <cell r="E117" t="str">
            <v>Brass Hose Bibb Valves</v>
          </cell>
        </row>
        <row r="118">
          <cell r="A118">
            <v>8088112129802</v>
          </cell>
          <cell r="B118" t="str">
            <v>3/4 MIP X 3/4 MGH HOSE BIBB JMFI BARCODE</v>
          </cell>
          <cell r="C118" t="str">
            <v>3/4"</v>
          </cell>
          <cell r="D118">
            <v>11031</v>
          </cell>
          <cell r="E118" t="str">
            <v>Brass Hose Bibb Valves</v>
          </cell>
        </row>
        <row r="119">
          <cell r="A119">
            <v>8087308129802</v>
          </cell>
          <cell r="B119" t="str">
            <v>1/2 C X 3/4 MGH SOLID FLANGE SILLCOCK BC</v>
          </cell>
          <cell r="C119" t="str">
            <v>1/2" C Sillcock</v>
          </cell>
          <cell r="D119">
            <v>11090</v>
          </cell>
          <cell r="E119" t="str">
            <v>Sillcock Valves</v>
          </cell>
        </row>
        <row r="120">
          <cell r="A120">
            <v>8088308129802</v>
          </cell>
          <cell r="B120" t="str">
            <v>1/2 FIP X 3/4 MGH SILLCOCK BARCODED</v>
          </cell>
          <cell r="C120" t="str">
            <v>1/2" FIP Sillcock</v>
          </cell>
          <cell r="D120">
            <v>11090</v>
          </cell>
          <cell r="E120" t="str">
            <v>Sillcock Valves</v>
          </cell>
        </row>
        <row r="121">
          <cell r="A121">
            <v>8088312129802</v>
          </cell>
          <cell r="B121" t="str">
            <v>3/4 FIP X 3/4 MGH JMFI SILLCOCK BARCODED</v>
          </cell>
          <cell r="C121" t="str">
            <v>3/4"</v>
          </cell>
          <cell r="D121">
            <v>11090</v>
          </cell>
          <cell r="E121" t="str">
            <v>Sillcock Valves</v>
          </cell>
        </row>
        <row r="122">
          <cell r="A122">
            <v>8089408129802</v>
          </cell>
          <cell r="B122" t="str">
            <v>1/2 MIP 1/2 C X 3/4 MGH BOILER DRN NO ST</v>
          </cell>
          <cell r="C122" t="str">
            <v>1/2" MIP (1/2" C) Boiler Drain l/Stuffing Box</v>
          </cell>
          <cell r="D122">
            <v>11041</v>
          </cell>
          <cell r="E122" t="str">
            <v>Brass Boiler Drain Valves</v>
          </cell>
        </row>
        <row r="123">
          <cell r="A123">
            <v>8089412129802</v>
          </cell>
          <cell r="B123" t="str">
            <v>3/4 MIP X 3/4 MGH BOILER DRAIN BARCODED</v>
          </cell>
          <cell r="C123" t="str">
            <v>3/4"</v>
          </cell>
          <cell r="D123">
            <v>11041</v>
          </cell>
          <cell r="E123" t="str">
            <v>Brass Boiler Drain Valves</v>
          </cell>
        </row>
        <row r="124">
          <cell r="A124">
            <v>8189408129802</v>
          </cell>
          <cell r="B124" t="str">
            <v>1/2 FIP X 3/4 MGH BOILER DRAIN NO STUFFI</v>
          </cell>
          <cell r="C124" t="str">
            <v>1/2" FIP Boiler Drain l/Stuffing Box</v>
          </cell>
          <cell r="D124">
            <v>11041</v>
          </cell>
          <cell r="E124" t="str">
            <v>Brass Boiler Drain Valves</v>
          </cell>
        </row>
        <row r="125">
          <cell r="A125">
            <v>8189412129802</v>
          </cell>
          <cell r="B125" t="str">
            <v>3/4 FIP X 3/4 MGH BOILER DRAIN NO STUFFI</v>
          </cell>
          <cell r="C125" t="str">
            <v>3/4"</v>
          </cell>
          <cell r="D125">
            <v>11041</v>
          </cell>
          <cell r="E125" t="str">
            <v>Brass Boiler Drain Valves</v>
          </cell>
        </row>
        <row r="126">
          <cell r="A126">
            <v>8089508089802</v>
          </cell>
          <cell r="B126" t="str">
            <v>1/2 FIP X 1/2 FIP JMFI STOP VALVE BARCOD</v>
          </cell>
          <cell r="C126" t="str">
            <v>1/2" FIP Stop</v>
          </cell>
          <cell r="D126">
            <v>11051</v>
          </cell>
          <cell r="E126" t="str">
            <v>Brass Stop Valves</v>
          </cell>
        </row>
        <row r="127">
          <cell r="A127">
            <v>8089512129802</v>
          </cell>
          <cell r="B127" t="str">
            <v>3/4 FIP X 3/4 FIP JMFI STOP VALVE BARCOD</v>
          </cell>
          <cell r="C127" t="str">
            <v>3/4"</v>
          </cell>
          <cell r="D127">
            <v>11051</v>
          </cell>
          <cell r="E127" t="str">
            <v>Brass Stop Valves</v>
          </cell>
        </row>
        <row r="128">
          <cell r="A128">
            <v>8098008129802</v>
          </cell>
          <cell r="B128" t="str">
            <v>1/2 MIP X 3/4 MGH 1/4 TURN BOILER DRAIN</v>
          </cell>
          <cell r="C128" t="str">
            <v>1/2 MIP X 3/4 MGH 1/4 Turn Boiler Drain Red Handle</v>
          </cell>
          <cell r="D128">
            <v>11041</v>
          </cell>
          <cell r="E128" t="str">
            <v>Brass Boiler Drain Valves</v>
          </cell>
        </row>
        <row r="129">
          <cell r="A129">
            <v>8098012129802</v>
          </cell>
          <cell r="B129" t="str">
            <v>3/4 MIP X 3/4 MGH 1/4 TURN BOILER DRAIN</v>
          </cell>
          <cell r="C129" t="str">
            <v>3/4 MIP X 3/4 MGH</v>
          </cell>
          <cell r="D129">
            <v>11041</v>
          </cell>
          <cell r="E129" t="str">
            <v>Brass Boiler Drain Valves</v>
          </cell>
        </row>
        <row r="130">
          <cell r="A130">
            <v>8098108129802</v>
          </cell>
          <cell r="B130" t="str">
            <v>1/2 FIP X 3/4 MGH 1/4 TURN BOILER DRAIN</v>
          </cell>
          <cell r="C130" t="str">
            <v>1/2 FIP X 3/4 MGH 1/4 Turn Boiler Drain Red Handle</v>
          </cell>
          <cell r="D130">
            <v>11041</v>
          </cell>
          <cell r="E130" t="str">
            <v>Brass Boiler Drain Valves</v>
          </cell>
        </row>
        <row r="131">
          <cell r="A131">
            <v>8098112129802</v>
          </cell>
          <cell r="B131" t="str">
            <v>3/4 FIP X 3/4 MGH 1/4 TURN BOILER DRAIN</v>
          </cell>
          <cell r="C131" t="str">
            <v>3/4 FIP X 3/4 MGH 1/4</v>
          </cell>
          <cell r="D131">
            <v>11041</v>
          </cell>
          <cell r="E131" t="str">
            <v>Brass Boiler Drain Valves</v>
          </cell>
        </row>
        <row r="132">
          <cell r="A132">
            <v>8098508129802</v>
          </cell>
          <cell r="B132" t="str">
            <v>1/2 FIP X 3/4 MGH 1/4 TURN FLANGE SILLCO</v>
          </cell>
          <cell r="C132" t="str">
            <v>1/2"FIP X 3/4“MGH 1/4Turn Flange Sillcock</v>
          </cell>
          <cell r="D132">
            <v>11090</v>
          </cell>
          <cell r="E132" t="str">
            <v>Sillcock Valves</v>
          </cell>
        </row>
        <row r="133">
          <cell r="A133" t="str">
            <v>LF8088908089802</v>
          </cell>
          <cell r="B133" t="str">
            <v>1/2 C X 1/2 C STOP &amp; WASTE VALVE LEAD FR</v>
          </cell>
          <cell r="C133" t="str">
            <v>1/2" C Stop &amp; Waste</v>
          </cell>
          <cell r="D133">
            <v>11051</v>
          </cell>
          <cell r="E133" t="str">
            <v>Brass Stop Valves</v>
          </cell>
        </row>
        <row r="134">
          <cell r="A134" t="str">
            <v>LF8088912129802</v>
          </cell>
          <cell r="B134" t="str">
            <v>3/4 C X 3/4 C STOP &amp; WASTE VALVE LEAD FR</v>
          </cell>
          <cell r="C134" t="str">
            <v>3/4" C Stop &amp; Waste</v>
          </cell>
          <cell r="D134">
            <v>11051</v>
          </cell>
          <cell r="E134" t="str">
            <v>Brass Stop Valves</v>
          </cell>
        </row>
        <row r="135">
          <cell r="A135" t="str">
            <v>LF8089108089802</v>
          </cell>
          <cell r="B135" t="str">
            <v>1/2 FIP X 1/2 FIP STOP &amp; WASTE VALVE LEA</v>
          </cell>
          <cell r="C135" t="str">
            <v>1/2" FIP Stop &amp; Waste</v>
          </cell>
          <cell r="D135">
            <v>11051</v>
          </cell>
          <cell r="E135" t="str">
            <v>Brass Stop Valves</v>
          </cell>
        </row>
        <row r="136">
          <cell r="A136" t="str">
            <v>LF8089112129802</v>
          </cell>
          <cell r="B136" t="str">
            <v>3/4 FIP X 3/4 FIP STOP &amp; WASTE VALVE LEA</v>
          </cell>
          <cell r="C136" t="str">
            <v>3/4" FIP</v>
          </cell>
          <cell r="D136">
            <v>11051</v>
          </cell>
          <cell r="E136" t="str">
            <v>Brass Stop Valves</v>
          </cell>
        </row>
        <row r="137">
          <cell r="A137" t="str">
            <v>LF7987608089802</v>
          </cell>
          <cell r="B137" t="str">
            <v>1/2 COMP X  1/2 COMP STOP &amp; WASTE VALVE</v>
          </cell>
          <cell r="C137" t="str">
            <v>1/2" Comp Stop &amp; Waste</v>
          </cell>
          <cell r="D137">
            <v>11051</v>
          </cell>
          <cell r="E137" t="str">
            <v>Brass Stop Valves</v>
          </cell>
        </row>
        <row r="138">
          <cell r="A138" t="str">
            <v>LF7987612129802</v>
          </cell>
          <cell r="B138" t="str">
            <v>3/4 COMP X 3/4 COMP STOP &amp; WASTE VALVE L</v>
          </cell>
          <cell r="C138" t="str">
            <v>3/4" Comp Stop &amp; Waste</v>
          </cell>
          <cell r="D138">
            <v>11051</v>
          </cell>
          <cell r="E138" t="str">
            <v>Brass Stop Valves</v>
          </cell>
        </row>
        <row r="139">
          <cell r="A139" t="str">
            <v>LF7988512129802</v>
          </cell>
          <cell r="B139" t="str">
            <v>3/4 COMP X 3/4 COMP STOP VALVE LEAD FREE</v>
          </cell>
          <cell r="C139" t="str">
            <v>3/4" Comp Stop Valve</v>
          </cell>
          <cell r="D139">
            <v>11051</v>
          </cell>
          <cell r="E139" t="str">
            <v>Brass Stop Valves</v>
          </cell>
        </row>
        <row r="140">
          <cell r="A140" t="str">
            <v>LF8089308089802</v>
          </cell>
          <cell r="B140" t="str">
            <v>1/2 C X 1/2 C STOP VALVE LEAD FREE</v>
          </cell>
          <cell r="C140" t="str">
            <v>1/2" C Stop</v>
          </cell>
          <cell r="D140">
            <v>11051</v>
          </cell>
          <cell r="E140" t="str">
            <v>Brass Stop Valves</v>
          </cell>
        </row>
        <row r="141">
          <cell r="A141" t="str">
            <v>LF8089312129802</v>
          </cell>
          <cell r="B141" t="str">
            <v>3/4 C X 3/4 C STOP VALVE LEAD FREE</v>
          </cell>
          <cell r="C141" t="str">
            <v>3/4"</v>
          </cell>
          <cell r="D141">
            <v>11051</v>
          </cell>
          <cell r="E141" t="str">
            <v>Brass Stop Valves</v>
          </cell>
        </row>
        <row r="142">
          <cell r="A142" t="str">
            <v>LF8089508089802</v>
          </cell>
          <cell r="B142" t="str">
            <v>1/2 FIP X 1/2 FIP STOP VALVE LEAD FREE</v>
          </cell>
          <cell r="C142" t="str">
            <v>1/2" FIP Stop</v>
          </cell>
          <cell r="D142">
            <v>11051</v>
          </cell>
          <cell r="E142" t="str">
            <v>Brass Stop Valves</v>
          </cell>
        </row>
        <row r="143">
          <cell r="A143" t="str">
            <v>LF8089512129802</v>
          </cell>
          <cell r="B143" t="str">
            <v>3/4 FIP X 3/4 FIP STOP VALVE LEAD FREE</v>
          </cell>
          <cell r="C143" t="str">
            <v>3/4"</v>
          </cell>
          <cell r="D143">
            <v>11051</v>
          </cell>
          <cell r="E143" t="str">
            <v>Brass Stop Valves</v>
          </cell>
        </row>
        <row r="144">
          <cell r="A144" t="str">
            <v>LF8236308080402</v>
          </cell>
          <cell r="B144" t="e">
            <v>#N/A</v>
          </cell>
          <cell r="C144" t="str">
            <v>1/2"C X 1/2"C X 1/4"OD EZ Add Comp Tee</v>
          </cell>
          <cell r="D144" t="e">
            <v>#N/A</v>
          </cell>
          <cell r="E144" t="e">
            <v>#N/A</v>
          </cell>
        </row>
        <row r="145">
          <cell r="A145" t="str">
            <v>LF8236312121202</v>
          </cell>
          <cell r="B145" t="str">
            <v>3/4 F SW X 3/4 F SW 1/4 COMP EZ-ADD-A-VA</v>
          </cell>
          <cell r="C145" t="str">
            <v>3/4"C X 3/4"C X 1/4"OD</v>
          </cell>
          <cell r="D145">
            <v>2070</v>
          </cell>
          <cell r="E145" t="str">
            <v>Brass Valves</v>
          </cell>
        </row>
        <row r="146">
          <cell r="A146" t="str">
            <v>LF8236610101002</v>
          </cell>
          <cell r="B146" t="str">
            <v>5/8 OD COMP X 5/8 OD COMP 1/4 EZ-ADD-A-V</v>
          </cell>
          <cell r="C146" t="str">
            <v>5/8"OD X 5/8"OD X 1/4"OD</v>
          </cell>
          <cell r="D146">
            <v>2070</v>
          </cell>
          <cell r="E146" t="str">
            <v>Brass Valves</v>
          </cell>
        </row>
        <row r="147">
          <cell r="A147" t="str">
            <v>LF8236614140402</v>
          </cell>
          <cell r="B147" t="str">
            <v>7/8 OD COMP X 7/8 OD COMP 1/4 EZ-ADD-A-V</v>
          </cell>
          <cell r="C147" t="str">
            <v>7/8"OD X 7/8"OD X 1/4"OD</v>
          </cell>
          <cell r="D147">
            <v>2070</v>
          </cell>
          <cell r="E147" t="str">
            <v>Brass Valves</v>
          </cell>
        </row>
        <row r="148">
          <cell r="A148" t="str">
            <v>LF7783008069902</v>
          </cell>
          <cell r="B148" t="str">
            <v>1/2 PEX X 3/8 OD COMP STRAIGHT CHROME ST</v>
          </cell>
          <cell r="C148" t="str">
            <v>1/2"PEX X 3/8"OD Straight Multi-Turn Stop Valve</v>
          </cell>
          <cell r="D148">
            <v>11011</v>
          </cell>
          <cell r="E148" t="str">
            <v>Brass Ball Valves</v>
          </cell>
        </row>
        <row r="149">
          <cell r="A149" t="str">
            <v>LF7783308069902</v>
          </cell>
          <cell r="B149" t="str">
            <v>1/2 PEX X 3/8 OD COMP ANGLE CHROME STOP</v>
          </cell>
          <cell r="C149" t="str">
            <v>1/2" PEX x 3/8" OD Angle CP Stop Multi-Turn</v>
          </cell>
          <cell r="D149">
            <v>11011</v>
          </cell>
          <cell r="E149" t="str">
            <v>Brass Ball Valves</v>
          </cell>
        </row>
        <row r="150">
          <cell r="A150" t="str">
            <v>LF7799308069802</v>
          </cell>
          <cell r="B150" t="str">
            <v>1/2 PEX X 3/8 OD COMP 1/4 TURN ANGLE STO</v>
          </cell>
          <cell r="C150" t="str">
            <v>1/2" PEX x 3/8" OD Angle 1/4 Turn</v>
          </cell>
          <cell r="D150">
            <v>11051</v>
          </cell>
          <cell r="E150" t="str">
            <v>Brass Stop Valves</v>
          </cell>
        </row>
        <row r="151">
          <cell r="A151" t="str">
            <v>LF7799708069802</v>
          </cell>
          <cell r="B151" t="str">
            <v>1/2 PEX X 3/8 OD COMP STR 1/4 TURN STOP</v>
          </cell>
          <cell r="C151" t="str">
            <v>1/2" PEX x 3/8" OD Stright 1/4 Turn Oval Hanle</v>
          </cell>
          <cell r="D151">
            <v>11051</v>
          </cell>
          <cell r="E151" t="str">
            <v>Brass Stop Valves</v>
          </cell>
        </row>
        <row r="152">
          <cell r="A152" t="str">
            <v>LF7799308049802</v>
          </cell>
          <cell r="B152" t="str">
            <v>1/2 PEX X 1/4 OD COMP 1/4 TURN ANGLE STO</v>
          </cell>
          <cell r="C152" t="str">
            <v>1/2" PEX x 1/4" OD Angle 1/4 Turn</v>
          </cell>
          <cell r="D152">
            <v>11051</v>
          </cell>
          <cell r="E152" t="str">
            <v>Brass Stop Valves</v>
          </cell>
        </row>
        <row r="153">
          <cell r="A153" t="str">
            <v>LF8450708069802</v>
          </cell>
          <cell r="B153" t="str">
            <v>1/2(5/8OD)CPVC X 3/8OD COMP 1/4 TURN ANG</v>
          </cell>
          <cell r="C153" t="str">
            <v>1/2"(5/8OD)CPVC X 3/8"OD 1/4 Turn Angle</v>
          </cell>
          <cell r="D153">
            <v>11051</v>
          </cell>
          <cell r="E153" t="str">
            <v>Brass Stop Valves</v>
          </cell>
        </row>
        <row r="154">
          <cell r="A154" t="str">
            <v>LF8452308049802</v>
          </cell>
          <cell r="B154" t="str">
            <v>5/8 COMP X 1/4 OD COMP 1/4 TURN ANGLE ST</v>
          </cell>
          <cell r="C154" t="str">
            <v>5/8" Comp x 1/4" Comp Angle</v>
          </cell>
          <cell r="D154">
            <v>11051</v>
          </cell>
          <cell r="E154" t="str">
            <v>Brass Stop Valves</v>
          </cell>
        </row>
        <row r="155">
          <cell r="A155" t="str">
            <v>LF8452308069802</v>
          </cell>
          <cell r="B155" t="str">
            <v>5/8 OD COMP X 3/8 OD COM 1/4 TURN ANG ST</v>
          </cell>
          <cell r="C155" t="str">
            <v>5/8" Comp x 3/8" Comp Angle</v>
          </cell>
          <cell r="D155">
            <v>11051</v>
          </cell>
          <cell r="E155" t="str">
            <v>Brass Stop Valves</v>
          </cell>
        </row>
        <row r="156">
          <cell r="A156" t="str">
            <v>LF8452106069802</v>
          </cell>
          <cell r="B156" t="str">
            <v>3/8 FIP X 3/8 OD COMP 1/4 TURN ANG STOP</v>
          </cell>
          <cell r="C156" t="str">
            <v>3/8" FIP x 3/8" Comp  Angle</v>
          </cell>
          <cell r="D156">
            <v>11051</v>
          </cell>
          <cell r="E156" t="str">
            <v>Brass Stop Valves</v>
          </cell>
        </row>
        <row r="157">
          <cell r="A157" t="str">
            <v>LF8452108049802</v>
          </cell>
          <cell r="B157" t="str">
            <v>1/2 FIP X 1/4 OD COMP 1/4 TURN STOP ANGL</v>
          </cell>
          <cell r="C157" t="str">
            <v>1/2" FIP x 1/4" Comp 1/4 Turn Stop Valve Angle</v>
          </cell>
          <cell r="D157">
            <v>11051</v>
          </cell>
          <cell r="E157" t="str">
            <v>Brass Stop Valves</v>
          </cell>
        </row>
        <row r="158">
          <cell r="A158" t="str">
            <v>LF8452108069802</v>
          </cell>
          <cell r="B158" t="str">
            <v>1/2 FIP X 3/8 OD COMP 1/4 TURN ANG STOP</v>
          </cell>
          <cell r="C158" t="str">
            <v>1/2"FIP X 3/8"OD 1/4 Turn Angle</v>
          </cell>
          <cell r="D158">
            <v>11051</v>
          </cell>
          <cell r="E158" t="str">
            <v>Brass Stop Valves</v>
          </cell>
        </row>
        <row r="159">
          <cell r="A159" t="str">
            <v>LF8452508069802</v>
          </cell>
          <cell r="B159" t="str">
            <v>1/2 C X 3/8 OD COMP 1/4 TURN ANG STOP LF</v>
          </cell>
          <cell r="C159" t="str">
            <v>1/2”C X 3/8"OD 1/4 Turn  Angle</v>
          </cell>
          <cell r="D159">
            <v>11051</v>
          </cell>
          <cell r="E159" t="str">
            <v>Brass Stop Valves</v>
          </cell>
        </row>
        <row r="160">
          <cell r="A160" t="str">
            <v>LF8450608069802</v>
          </cell>
          <cell r="B160" t="str">
            <v>1/2(5/8OD)CPVC X 3/8OD C OMP 1/4 TURN ST</v>
          </cell>
          <cell r="C160" t="str">
            <v>1/2"(5/8OD)CPVC X 3/8"OD 1/4 Turn Straight Stop</v>
          </cell>
          <cell r="D160">
            <v>11051</v>
          </cell>
          <cell r="E160" t="str">
            <v>Brass Stop Valves</v>
          </cell>
        </row>
        <row r="161">
          <cell r="A161" t="str">
            <v>LF8451508069802</v>
          </cell>
          <cell r="B161" t="str">
            <v>1/2 C X 3/8 OD COMP 1/4 TURN STOP VALVE</v>
          </cell>
          <cell r="C161" t="str">
            <v>1/2" C x 3/8" Comp 1/4 Turn Stop Valve Straight</v>
          </cell>
          <cell r="D161">
            <v>11051</v>
          </cell>
          <cell r="E161" t="str">
            <v>Brass Stop Valves</v>
          </cell>
        </row>
        <row r="162">
          <cell r="A162" t="str">
            <v>LF8451308049802</v>
          </cell>
          <cell r="B162" t="str">
            <v>5/8 COMP X 1/4 OD COMP 1/4 TURN STOP VAL</v>
          </cell>
          <cell r="C162" t="str">
            <v>5/8" Comp x 1/4" Comp Straight</v>
          </cell>
          <cell r="D162">
            <v>11051</v>
          </cell>
          <cell r="E162" t="str">
            <v>Brass Stop Valves</v>
          </cell>
        </row>
        <row r="163">
          <cell r="A163" t="str">
            <v>LF8451308069802</v>
          </cell>
          <cell r="B163" t="str">
            <v>5/8OD COMP X 3/8OD COMP 1/4 TURN STR STO</v>
          </cell>
          <cell r="C163" t="str">
            <v>5/8" Comp x 3/8" Comp Straight</v>
          </cell>
          <cell r="D163">
            <v>11051</v>
          </cell>
          <cell r="E163" t="str">
            <v>Brass Stop Valves</v>
          </cell>
        </row>
        <row r="164">
          <cell r="A164" t="str">
            <v>LF8451106069802</v>
          </cell>
          <cell r="B164" t="str">
            <v>3/8 FIP X 3/8 OD COMP 1/4 TURN STR STOP</v>
          </cell>
          <cell r="C164" t="str">
            <v>3/8"FIP X 3/8"OD Comp Straight</v>
          </cell>
          <cell r="D164">
            <v>11051</v>
          </cell>
          <cell r="E164" t="str">
            <v>Brass Stop Valves</v>
          </cell>
        </row>
        <row r="165">
          <cell r="A165" t="str">
            <v>LF8451108049802</v>
          </cell>
          <cell r="B165" t="str">
            <v>1/2 FIP X 1/4 OD COMP 1/4 TURN STOP VALV</v>
          </cell>
          <cell r="C165" t="str">
            <v>1/2" FIP x 1/4" Comp 1/4 Turn Stop Valve Straight</v>
          </cell>
          <cell r="D165">
            <v>11051</v>
          </cell>
          <cell r="E165" t="str">
            <v>Brass Stop Valves</v>
          </cell>
        </row>
        <row r="166">
          <cell r="A166" t="str">
            <v>LF8451108069802</v>
          </cell>
          <cell r="B166" t="str">
            <v>1/2 FIP X 3/8 OD COMP 1/4 TURN STR STOP</v>
          </cell>
          <cell r="C166" t="str">
            <v>1/2" FIP x 3/8" Comp 1/4 Turn Stop Valve Straight</v>
          </cell>
          <cell r="D166">
            <v>11051</v>
          </cell>
          <cell r="E166" t="str">
            <v>Brass Stop Valves</v>
          </cell>
        </row>
        <row r="167">
          <cell r="A167" t="str">
            <v>LF8489708089802</v>
          </cell>
          <cell r="B167" t="str">
            <v>1/2 C X 1/2 C SWING CHECK VALVE LEAD FRE</v>
          </cell>
          <cell r="C167" t="str">
            <v>1/2" C Swing Check Valve NSF</v>
          </cell>
          <cell r="D167">
            <v>11061</v>
          </cell>
          <cell r="E167" t="str">
            <v>Brass Check Valves</v>
          </cell>
        </row>
        <row r="168">
          <cell r="A168" t="str">
            <v>LF8489712129802</v>
          </cell>
          <cell r="B168" t="str">
            <v>3/4 C X 3/4 C SWING CHECK VALVE LEAD FRE</v>
          </cell>
          <cell r="C168" t="str">
            <v>3/4" C Swing Check Valve LF</v>
          </cell>
          <cell r="D168">
            <v>11061</v>
          </cell>
          <cell r="E168" t="str">
            <v>Brass Check Valves</v>
          </cell>
        </row>
        <row r="169">
          <cell r="A169" t="str">
            <v>LF8489716169802</v>
          </cell>
          <cell r="B169" t="str">
            <v>1 C X 1 C SWING CHECK VALVE LEAD FREE</v>
          </cell>
          <cell r="C169" t="str">
            <v>1"</v>
          </cell>
          <cell r="D169">
            <v>11061</v>
          </cell>
          <cell r="E169" t="str">
            <v>Brass Check Valves</v>
          </cell>
        </row>
        <row r="170">
          <cell r="A170" t="str">
            <v>LF8489720209802</v>
          </cell>
          <cell r="B170" t="str">
            <v>1 1/4 C X 1 1/4 C SWING CHECK VALVE LEAD</v>
          </cell>
          <cell r="C170" t="str">
            <v>1-1/4" C Swing Check Valve</v>
          </cell>
          <cell r="D170">
            <v>11061</v>
          </cell>
          <cell r="E170" t="str">
            <v>Brass Check Valves</v>
          </cell>
        </row>
        <row r="171">
          <cell r="A171" t="str">
            <v>LF8489724249802</v>
          </cell>
          <cell r="B171" t="str">
            <v>1 1/2 C X 1 1/2 C SWING CHECK VALVE LEAD</v>
          </cell>
          <cell r="C171" t="str">
            <v>1-1/2"</v>
          </cell>
          <cell r="D171">
            <v>11061</v>
          </cell>
          <cell r="E171" t="str">
            <v>Brass Check Valves</v>
          </cell>
        </row>
        <row r="172">
          <cell r="A172" t="str">
            <v>LF8489732329802</v>
          </cell>
          <cell r="B172" t="str">
            <v>2 C X 2 C SWING CHECK VALVE LEAD FREE</v>
          </cell>
          <cell r="C172" t="str">
            <v>2"</v>
          </cell>
          <cell r="D172">
            <v>11061</v>
          </cell>
          <cell r="E172" t="str">
            <v>Brass Check Valves</v>
          </cell>
        </row>
        <row r="173">
          <cell r="A173" t="str">
            <v>LF8489808089802</v>
          </cell>
          <cell r="B173" t="str">
            <v>1/2 FIP X 1/2 FIP SWING CHECK VALVE LEAD</v>
          </cell>
          <cell r="C173" t="str">
            <v>1/2" FIP Swing Check Valve</v>
          </cell>
          <cell r="D173">
            <v>11061</v>
          </cell>
          <cell r="E173" t="str">
            <v>Brass Check Valves</v>
          </cell>
        </row>
        <row r="174">
          <cell r="A174" t="str">
            <v>LF8489812129802</v>
          </cell>
          <cell r="B174" t="str">
            <v>3/4 FIP X 3/4 FIP SWING CHECK VALVE LEAD</v>
          </cell>
          <cell r="C174" t="str">
            <v>3/4"</v>
          </cell>
          <cell r="D174">
            <v>11061</v>
          </cell>
          <cell r="E174" t="str">
            <v>Brass Check Valves</v>
          </cell>
        </row>
        <row r="175">
          <cell r="A175" t="str">
            <v>LF8489816169802</v>
          </cell>
          <cell r="B175" t="str">
            <v>1 FIP X 1 FIP SWING CHECK VALVE LEAD FRE</v>
          </cell>
          <cell r="C175" t="str">
            <v>1" FIP Swing Check Valve</v>
          </cell>
          <cell r="D175">
            <v>11061</v>
          </cell>
          <cell r="E175" t="str">
            <v>Brass Check Valves</v>
          </cell>
        </row>
        <row r="176">
          <cell r="A176" t="str">
            <v>LF8489820209802</v>
          </cell>
          <cell r="B176" t="str">
            <v>1 1/4 FIP X 1 1/4 FIP SWING CHECK VALVE</v>
          </cell>
          <cell r="C176" t="str">
            <v>1-1/4"</v>
          </cell>
          <cell r="D176">
            <v>11061</v>
          </cell>
          <cell r="E176" t="str">
            <v>Brass Check Valves</v>
          </cell>
        </row>
        <row r="177">
          <cell r="A177" t="str">
            <v>LF8489824249802</v>
          </cell>
          <cell r="B177" t="str">
            <v>1 1/2 FIP X 1 1/2 FIP SWING CHECK VALVE</v>
          </cell>
          <cell r="C177" t="str">
            <v>1-1/2"</v>
          </cell>
          <cell r="D177">
            <v>11061</v>
          </cell>
          <cell r="E177" t="str">
            <v>Brass Check Valves</v>
          </cell>
        </row>
        <row r="178">
          <cell r="A178" t="str">
            <v>LF8489832329802</v>
          </cell>
          <cell r="B178" t="str">
            <v>2 FIP X 2 FIP SWING CHECK VALVE LF</v>
          </cell>
          <cell r="C178" t="str">
            <v>2"</v>
          </cell>
          <cell r="D178">
            <v>11061</v>
          </cell>
          <cell r="E178" t="str">
            <v>Brass Check Valves</v>
          </cell>
        </row>
        <row r="179">
          <cell r="A179">
            <v>8184304989802</v>
          </cell>
          <cell r="B179" t="str">
            <v>1/4 NICKEL PLATED REG SADDLE VALVE LEAD</v>
          </cell>
          <cell r="C179" t="str">
            <v>1/4" Saddle Valve Regular Nickel</v>
          </cell>
          <cell r="D179">
            <v>11120</v>
          </cell>
          <cell r="E179" t="str">
            <v>Specialty Valves</v>
          </cell>
        </row>
        <row r="180">
          <cell r="A180" t="str">
            <v>GE8184304989802</v>
          </cell>
          <cell r="B180" t="str">
            <v>1/4 NICKEL PLATED REGULAR SADDLE VALVE</v>
          </cell>
          <cell r="C180" t="str">
            <v>1/4" Saddle Valve Regular Nickel</v>
          </cell>
          <cell r="D180">
            <v>11120</v>
          </cell>
          <cell r="E180" t="str">
            <v>Specialty Valves</v>
          </cell>
        </row>
        <row r="181">
          <cell r="A181" t="str">
            <v>GE8183904989802</v>
          </cell>
          <cell r="B181" t="str">
            <v>1/4 NICKEL PLATED SELF PIERCING SADDLE V</v>
          </cell>
          <cell r="C181" t="str">
            <v>1/4" Saddle Valve Self Piercing Nickel</v>
          </cell>
          <cell r="D181">
            <v>11120</v>
          </cell>
          <cell r="E181" t="str">
            <v>Specialty Valves</v>
          </cell>
        </row>
        <row r="182">
          <cell r="A182">
            <v>8184104989800</v>
          </cell>
          <cell r="B182" t="str">
            <v>1/4 REGULAR SADDLE VALVE DRILL TYPE</v>
          </cell>
          <cell r="C182" t="str">
            <v>1/4" Saddle Valve Drill Style</v>
          </cell>
          <cell r="D182">
            <v>11120</v>
          </cell>
          <cell r="E182" t="str">
            <v>Specialty Valves</v>
          </cell>
        </row>
        <row r="183">
          <cell r="A183">
            <v>8184704989800</v>
          </cell>
          <cell r="B183" t="str">
            <v>1/4 SELF PIERCING SADDLE VALVE  SELF TAP</v>
          </cell>
          <cell r="C183" t="str">
            <v>1/4" Saddle Valve Self Tap</v>
          </cell>
          <cell r="D183">
            <v>11120</v>
          </cell>
          <cell r="E183" t="str">
            <v>Specialty Valves</v>
          </cell>
        </row>
        <row r="184">
          <cell r="A184" t="str">
            <v>GE8184704989800</v>
          </cell>
          <cell r="B184" t="str">
            <v>1/4 SELF PIERCE SADDLE VALVE  SELF TAP L</v>
          </cell>
          <cell r="C184" t="str">
            <v>1/4" Saddle Valve Self Tap</v>
          </cell>
          <cell r="D184">
            <v>11051</v>
          </cell>
          <cell r="E184" t="str">
            <v>Brass Stop Valves</v>
          </cell>
        </row>
        <row r="185">
          <cell r="A185" t="str">
            <v>LF8184104989800</v>
          </cell>
          <cell r="B185" t="str">
            <v>1/4 REGULAR SADDLE VALVE DRILL TYPE LEAD</v>
          </cell>
          <cell r="C185" t="str">
            <v>1/4" Saddle Valve Drill Style</v>
          </cell>
          <cell r="D185">
            <v>2070</v>
          </cell>
          <cell r="E185" t="str">
            <v>Brass Valves</v>
          </cell>
        </row>
        <row r="186">
          <cell r="A186" t="str">
            <v>LF8184704989800</v>
          </cell>
          <cell r="B186" t="str">
            <v>1/4 SELF PIERCING SADDLE VALVE LEAD FREE</v>
          </cell>
          <cell r="C186" t="str">
            <v>1/4" Saddle Valve Self Tap</v>
          </cell>
          <cell r="D186">
            <v>2070</v>
          </cell>
          <cell r="E186" t="str">
            <v>Brass Valves</v>
          </cell>
        </row>
        <row r="187">
          <cell r="A187" t="str">
            <v>LF7752608089900</v>
          </cell>
          <cell r="B187" t="str">
            <v>1/2 PEX X 1/2 PEX 1/4 TRN STRAIGHT CHROM</v>
          </cell>
          <cell r="C187" t="str">
            <v>1/2"Pex x Pex 1/4 Turn Straight Stop Valve Lead free</v>
          </cell>
          <cell r="D187">
            <v>11011</v>
          </cell>
          <cell r="E187" t="str">
            <v>Brass Ball Valves</v>
          </cell>
        </row>
        <row r="188">
          <cell r="A188" t="str">
            <v>LF3013812120800</v>
          </cell>
          <cell r="B188" t="str">
            <v>3/4 MH X 3/4 MH TAP 1/2 GARDEN HOSE ADAP</v>
          </cell>
          <cell r="C188" t="str">
            <v>3/4"MH x 3/4MH x 1/2"FIP Adapter LF</v>
          </cell>
          <cell r="D188">
            <v>2060</v>
          </cell>
          <cell r="E188" t="str">
            <v>Brass Garden Fittings</v>
          </cell>
        </row>
        <row r="189">
          <cell r="A189">
            <v>8478008089800</v>
          </cell>
          <cell r="B189" t="str">
            <v>1/2 FIP X 1/2 FIP 2 PC GAS VALVE YELLOW</v>
          </cell>
          <cell r="C189" t="str">
            <v>1/2"FIP x 1/2"FIP Gas Cock Yellow Handle</v>
          </cell>
          <cell r="D189">
            <v>11021</v>
          </cell>
          <cell r="E189" t="str">
            <v>Brass Gate Valves</v>
          </cell>
        </row>
        <row r="190">
          <cell r="A190" t="str">
            <v>LF7799108089802</v>
          </cell>
          <cell r="B190" t="str">
            <v>1/2 PEX X 1/2 C SWT PEX BALL VALVE LEAD</v>
          </cell>
          <cell r="C190" t="str">
            <v>1/2"Pex C Pex Ball Valve</v>
          </cell>
          <cell r="D190">
            <v>11011</v>
          </cell>
          <cell r="E190" t="str">
            <v>Brass Ball Valves</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n Valves"/>
      <sheetName val="Sheet1"/>
      <sheetName val="MTD Quotation on 2018.1.29"/>
      <sheetName val="JETSTAR 报价"/>
      <sheetName val="012918"/>
      <sheetName val="MTD订单"/>
      <sheetName val="jetstar 订单"/>
      <sheetName val="综合"/>
      <sheetName val="mtd区间价"/>
      <sheetName val="汇总阀门订单"/>
      <sheetName val="数量分析"/>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PART NO:</v>
          </cell>
          <cell r="F1" t="str">
            <v>DESCRIPTION</v>
          </cell>
        </row>
        <row r="2">
          <cell r="E2" t="str">
            <v xml:space="preserve">LF3013812120800 </v>
          </cell>
          <cell r="F2" t="str">
            <v>3/4 MH X 3/4 MH TAP 1/2
GARDEN HOSE ADAP</v>
          </cell>
        </row>
        <row r="3">
          <cell r="E3" t="str">
            <v>LF3084012121200</v>
          </cell>
          <cell r="F3" t="str">
            <v>3/4 MGH 3/4 MGH 3/4 FGH WYE ADAPTER WITH VALVES</v>
          </cell>
        </row>
        <row r="4">
          <cell r="E4">
            <v>7793808126102</v>
          </cell>
          <cell r="F4" t="str">
            <v>1/2 PEX X 3/4 MGH 12 IN ANTI SIPHON FROS</v>
          </cell>
        </row>
        <row r="5">
          <cell r="E5">
            <v>7793908125202</v>
          </cell>
          <cell r="F5" t="str">
            <v>1/2 PEX X 3/4 MGH 8 IN FROST PROOF FAUCE</v>
          </cell>
        </row>
        <row r="6">
          <cell r="E6">
            <v>7793908126102</v>
          </cell>
          <cell r="F6" t="str">
            <v>1/2 PEX X 3/4 MGH 12 IN FROST PROOF FAUC</v>
          </cell>
        </row>
        <row r="7">
          <cell r="E7">
            <v>8085808125202</v>
          </cell>
          <cell r="F7" t="str">
            <v>1/2 C 1/2 MIP X 3/4 MGH 8IN ANTI SIPH FP</v>
          </cell>
        </row>
        <row r="8">
          <cell r="E8">
            <v>8085808125602</v>
          </cell>
          <cell r="F8" t="str">
            <v>1/2 C 1/2 MIP X 3/4 MGH 10IN ANTI SIPH F</v>
          </cell>
        </row>
        <row r="9">
          <cell r="E9">
            <v>8086408125202</v>
          </cell>
          <cell r="F9" t="str">
            <v>1/2 FIP 3/4 MIP X 3/4MGH 8IN ANTI SI FP</v>
          </cell>
        </row>
        <row r="10">
          <cell r="E10">
            <v>8086408126102</v>
          </cell>
          <cell r="F10" t="str">
            <v>1/2 FIP 3/4 MIP 3/4 MGH 12IN ANTI SIPH F</v>
          </cell>
        </row>
        <row r="11">
          <cell r="E11">
            <v>8089208129802</v>
          </cell>
          <cell r="F11" t="str">
            <v>1/2 C X 3/4 MGH WASH MCH VALVE BARCODED</v>
          </cell>
        </row>
        <row r="12">
          <cell r="E12">
            <v>8486608126102</v>
          </cell>
          <cell r="F12" t="str">
            <v>1/2 PUSH FIT X 3/4 MGH 12 AWN FAUCET W</v>
          </cell>
        </row>
        <row r="13">
          <cell r="E13" t="str">
            <v>LF8288412129802</v>
          </cell>
          <cell r="F13" t="str">
            <v>3/4 FGH X 3/4 MGH VACUUM BREAKER LEAD FR</v>
          </cell>
        </row>
        <row r="14">
          <cell r="E14">
            <v>8183208089802</v>
          </cell>
          <cell r="F14" t="str">
            <v>1/2 S X 1/2 S PVC SCH 40 BALL VALVE BARC</v>
          </cell>
        </row>
        <row r="15">
          <cell r="E15">
            <v>8183212129802</v>
          </cell>
          <cell r="F15" t="str">
            <v>3/4 S X 3/4 S PVC SCH 40 BALL VALVE BARC</v>
          </cell>
        </row>
        <row r="16">
          <cell r="E16">
            <v>8183216169802</v>
          </cell>
          <cell r="F16" t="str">
            <v>1 S X 1 S PVC SCH 40 BALL VALVE BARCODED</v>
          </cell>
        </row>
        <row r="17">
          <cell r="E17">
            <v>8183224249802</v>
          </cell>
          <cell r="F17" t="str">
            <v>1 1/2 S X 1 1/2 S PVC SCH 40 BALL VALVE</v>
          </cell>
        </row>
        <row r="18">
          <cell r="E18">
            <v>8183232329802</v>
          </cell>
          <cell r="F18" t="str">
            <v>2 S X 2 S PVC SCH 40 BALL VALVE BARCODED</v>
          </cell>
        </row>
        <row r="19">
          <cell r="E19">
            <v>8183408089802</v>
          </cell>
          <cell r="F19" t="str">
            <v>1/2 FIP X 1/2 FIP PVC BALL VALVE BARCODE</v>
          </cell>
        </row>
        <row r="20">
          <cell r="E20">
            <v>8183416169802</v>
          </cell>
          <cell r="F20" t="str">
            <v>1 FIP X 1 FIP PVC BALL VALVE BARCODED</v>
          </cell>
        </row>
        <row r="21">
          <cell r="E21">
            <v>8183420209802</v>
          </cell>
          <cell r="F21" t="str">
            <v>1 1/4 FIP X 1 1/4 FIP PVC BALL VALVE BAR</v>
          </cell>
        </row>
        <row r="22">
          <cell r="E22">
            <v>8183424249802</v>
          </cell>
          <cell r="F22" t="str">
            <v>1 1/2 FIP X 1 1/2 FIP PVC BALL VALVE BAR</v>
          </cell>
        </row>
        <row r="23">
          <cell r="E23">
            <v>8184608089802</v>
          </cell>
          <cell r="F23" t="str">
            <v>1/2 S X 1/2 S CPVC BALL VALVE BARCODED</v>
          </cell>
        </row>
        <row r="24">
          <cell r="E24">
            <v>8184612129802</v>
          </cell>
          <cell r="F24" t="str">
            <v>3/4 S X 3/4 S CPVC BALL VALVE BARCODED</v>
          </cell>
        </row>
        <row r="25">
          <cell r="E25">
            <v>8189908089802</v>
          </cell>
          <cell r="F25" t="str">
            <v>1/2 COMP X 1/2 COMP PVC COUPLING BARCODE</v>
          </cell>
        </row>
        <row r="26">
          <cell r="E26">
            <v>8189912129802</v>
          </cell>
          <cell r="F26" t="str">
            <v>3/4 COMP X 3/4 COMP PVC COUPLING BARCODE</v>
          </cell>
        </row>
        <row r="27">
          <cell r="E27">
            <v>8189916169802</v>
          </cell>
          <cell r="F27" t="str">
            <v>1 COMP X 1 COMP PVC COUPLING BARCODED</v>
          </cell>
        </row>
        <row r="28">
          <cell r="E28">
            <v>8189924249802</v>
          </cell>
          <cell r="F28" t="str">
            <v>1 1/2 COMP X 1 1/2 COMP PVC COUPLING BAR</v>
          </cell>
        </row>
        <row r="29">
          <cell r="E29">
            <v>8183412129802</v>
          </cell>
          <cell r="F29" t="str">
            <v>3/4 FIP X 3/4 FIP PVC BALL VALVE BARCODE</v>
          </cell>
        </row>
        <row r="30">
          <cell r="E30">
            <v>8071512129802</v>
          </cell>
          <cell r="F30" t="str">
            <v>3/4 FIP X 3/4 MGH CELCON SILL FAUCET BAR</v>
          </cell>
        </row>
        <row r="31">
          <cell r="E31">
            <v>8179008129802</v>
          </cell>
          <cell r="F31" t="str">
            <v>1/2 MIP X 3/4 CELCON HOSE BIBB BARCODED</v>
          </cell>
        </row>
        <row r="32">
          <cell r="E32">
            <v>8179012129802</v>
          </cell>
          <cell r="F32" t="str">
            <v>3/4 MIP X 3/4 CELCON HOSE BIBB BARCODED</v>
          </cell>
        </row>
        <row r="33">
          <cell r="E33">
            <v>8182608129802</v>
          </cell>
          <cell r="F33" t="str">
            <v>1/2 MIP X 3/4 MGH CELCON BOILER DRAIN BA</v>
          </cell>
        </row>
        <row r="34">
          <cell r="E34">
            <v>8182612129802</v>
          </cell>
          <cell r="F34" t="str">
            <v>3/4 MIP X 3/4 MGH CELCON BOILER DRAIN BA</v>
          </cell>
        </row>
        <row r="35">
          <cell r="E35">
            <v>8183608089802</v>
          </cell>
          <cell r="F35" t="str">
            <v>1/2 S X 1/2 S CPVC STOP VALVE BARCODED</v>
          </cell>
        </row>
        <row r="36">
          <cell r="E36">
            <v>8183612129802</v>
          </cell>
          <cell r="F36" t="str">
            <v>3/4 S X 3/4 S CPVC STOP VALVE BARCODED</v>
          </cell>
        </row>
        <row r="37">
          <cell r="E37">
            <v>8184008089802</v>
          </cell>
          <cell r="F37" t="str">
            <v>1/2 S X 1/2 S PVC STOP VALVE BARCODED</v>
          </cell>
        </row>
        <row r="38">
          <cell r="E38">
            <v>8184212129802</v>
          </cell>
          <cell r="F38" t="str">
            <v>3/4 S X 3/4 S PVC STOP WASTE VALVE BARCO</v>
          </cell>
        </row>
        <row r="39">
          <cell r="E39">
            <v>8184408129802</v>
          </cell>
          <cell r="F39" t="str">
            <v>1/2 S X 3/4 MGH CPVC BOILER DRAIN BARCOD</v>
          </cell>
        </row>
        <row r="40">
          <cell r="E40" t="str">
            <v>LF5488506069800</v>
          </cell>
          <cell r="F40" t="str">
            <v>3/8 COMP X 3/8 COMP STRAIGHT NEEDLE VLV</v>
          </cell>
        </row>
        <row r="41">
          <cell r="E41" t="str">
            <v>LF5488704029800</v>
          </cell>
          <cell r="F41" t="str">
            <v>1/4 COMP X 1/8 MIP ANGLE NEEDLE VALVE LF</v>
          </cell>
        </row>
        <row r="42">
          <cell r="E42" t="str">
            <v>LF5580302029800</v>
          </cell>
          <cell r="F42" t="str">
            <v>1/8 FIP X 1/8 FIP STRAIGHT NEEDLE VLV LF</v>
          </cell>
        </row>
        <row r="43">
          <cell r="E43" t="str">
            <v>LF5580304049800</v>
          </cell>
          <cell r="F43" t="str">
            <v>1/4 FIP X 1/4 FIP STRAIGHT NEEDLE VLV LF</v>
          </cell>
        </row>
        <row r="44">
          <cell r="E44" t="str">
            <v>LF5588704049800</v>
          </cell>
          <cell r="F44" t="str">
            <v>1/4 COMP X 1/4 MIP STRAIGHT NEEDLE VLV L</v>
          </cell>
        </row>
        <row r="45">
          <cell r="E45" t="str">
            <v>LF7799708069802</v>
          </cell>
          <cell r="F45" t="str">
            <v>1/2 PEX X 3/8 OD COMP STR 1/4 TURN STOP</v>
          </cell>
        </row>
        <row r="46">
          <cell r="E46" t="str">
            <v>LF8184704989800</v>
          </cell>
          <cell r="F46" t="str">
            <v>1/4 SELF PIERCING SADDLE VALVE LEAD FREE</v>
          </cell>
        </row>
        <row r="47">
          <cell r="E47" t="str">
            <v>LF8452106069802</v>
          </cell>
          <cell r="F47" t="str">
            <v>3/8 FIP X 3/8 OD COMP 1/4 TURN ANG STOP</v>
          </cell>
        </row>
        <row r="48">
          <cell r="E48">
            <v>5780136369802</v>
          </cell>
          <cell r="F48" t="str">
            <v>2 1/2 C X 2 1/2 C JMFI 750 FULL PORT BAL</v>
          </cell>
        </row>
        <row r="49">
          <cell r="E49">
            <v>5781212129802</v>
          </cell>
          <cell r="F49" t="str">
            <v>3/4 FIP X 3/4 FIP JMFI 750 BALL VALVE FU</v>
          </cell>
        </row>
        <row r="50">
          <cell r="E50">
            <v>5781216169802</v>
          </cell>
          <cell r="F50" t="str">
            <v>1 FIP X 1 FIP JMFI CSA 750 BALL VALVE FU</v>
          </cell>
        </row>
        <row r="51">
          <cell r="E51">
            <v>5781220209802</v>
          </cell>
          <cell r="F51" t="str">
            <v>1 1/4 FIP X 1 1/4 FIP 750 FULL PORT BALL</v>
          </cell>
        </row>
        <row r="52">
          <cell r="E52">
            <v>5781238389802</v>
          </cell>
          <cell r="F52" t="str">
            <v>3 FIP X 3 FIP JMFI CSA 750 FULL PORT BAL</v>
          </cell>
        </row>
        <row r="53">
          <cell r="E53">
            <v>5781242429802</v>
          </cell>
          <cell r="F53" t="str">
            <v>4 FIP X 4 FIP JMFI CSA 750 FULL PORT BAL</v>
          </cell>
        </row>
        <row r="54">
          <cell r="E54">
            <v>7179706089802</v>
          </cell>
          <cell r="F54" t="str">
            <v>3/8 FL X 1/2 MIP 2 PC JMFI GAS VALVE</v>
          </cell>
        </row>
        <row r="55">
          <cell r="E55">
            <v>8098508129802</v>
          </cell>
          <cell r="F55" t="str">
            <v>1/2 FIP X 3/4 MGH 1/4 TURN FLANGE SILLCO</v>
          </cell>
        </row>
        <row r="56">
          <cell r="E56">
            <v>8478012129800</v>
          </cell>
          <cell r="F56" t="str">
            <v>3/4 FIP X 3/4 FIP 2 PC GAS VALVE YELLOW</v>
          </cell>
        </row>
        <row r="57">
          <cell r="E57" t="str">
            <v>LF5780116169802</v>
          </cell>
          <cell r="F57" t="str">
            <v>1 C X 1 C FULL PORT BALL VALVE LEAD FREE</v>
          </cell>
        </row>
        <row r="58">
          <cell r="E58" t="str">
            <v>LF5780132329802</v>
          </cell>
          <cell r="F58" t="str">
            <v>2 C X 2 C FULL PORT BALL VALVE LEAD FREE</v>
          </cell>
        </row>
        <row r="59">
          <cell r="E59" t="str">
            <v>LF5781220209802</v>
          </cell>
          <cell r="F59" t="str">
            <v>1 1/4 FIP X 1 1/4 FIP FP BALL VLV LEAD F</v>
          </cell>
        </row>
        <row r="60">
          <cell r="E60" t="str">
            <v>LF5781608089802</v>
          </cell>
          <cell r="F60" t="str">
            <v>1/2 FIP X 1/2 FIP FP BALL VALVE W/ DRAIN</v>
          </cell>
        </row>
        <row r="61">
          <cell r="E61" t="str">
            <v>LF7791512129802</v>
          </cell>
          <cell r="F61" t="str">
            <v>3/4 PEX X 3/4 PEX BALL VALVE LEAD FREE</v>
          </cell>
        </row>
        <row r="62">
          <cell r="E62">
            <v>8085708129802</v>
          </cell>
          <cell r="F62" t="str">
            <v>1/2 MIP 1/2 C X 3/4 MGH JMFI BOILER DRAI</v>
          </cell>
        </row>
        <row r="63">
          <cell r="E63">
            <v>8088308129802</v>
          </cell>
          <cell r="F63" t="str">
            <v>1/2 FIP X 3/4 MGH SILLCOCK BARCODED</v>
          </cell>
        </row>
        <row r="64">
          <cell r="E64" t="str">
            <v>LF8087512129802</v>
          </cell>
          <cell r="F64" t="str">
            <v>3/4 FIP X 3/4 FIP GATE VALVE LEAD FREE</v>
          </cell>
        </row>
        <row r="65">
          <cell r="E65" t="str">
            <v>LF8089108089802</v>
          </cell>
          <cell r="F65" t="str">
            <v>1/2 FIP X 1/2 FIP STOP &amp; WASTE VALVE LEA</v>
          </cell>
        </row>
        <row r="66">
          <cell r="E66" t="str">
            <v>LF8089512129802</v>
          </cell>
          <cell r="F66" t="str">
            <v>3/4 FIP X 3/4 FIP STOP VALVE LEAD FREE</v>
          </cell>
        </row>
        <row r="67">
          <cell r="E67" t="str">
            <v>LF8236610101002</v>
          </cell>
          <cell r="F67" t="str">
            <v>5/8 OD COMP X 5/8 OD COMP 1/4 EZ-ADD-A-V</v>
          </cell>
        </row>
        <row r="68">
          <cell r="E68" t="str">
            <v>LF8489816169802</v>
          </cell>
          <cell r="F68" t="str">
            <v>1 FIP X 1 FIP SWING CHECK VALVE LEAD FRE</v>
          </cell>
        </row>
        <row r="69">
          <cell r="E69" t="str">
            <v>LF8489820209802</v>
          </cell>
          <cell r="F69" t="str">
            <v>1 1/4 FIP X 1 1/4 FIP SWING CHECK VALVE</v>
          </cell>
        </row>
        <row r="70">
          <cell r="E70" t="str">
            <v>GE8184704989800</v>
          </cell>
          <cell r="F70" t="str">
            <v>1/4 SELF PIERCE SADDLE VALVE  SELF TAP L</v>
          </cell>
        </row>
        <row r="71">
          <cell r="E71" t="str">
            <v>LF5488506069800</v>
          </cell>
          <cell r="F71" t="str">
            <v>3/8 COMP X 3/8 COMP STRAIGHT NEEDLE VLV</v>
          </cell>
        </row>
        <row r="72">
          <cell r="E72" t="str">
            <v>LF5488704029800</v>
          </cell>
          <cell r="F72" t="str">
            <v>1/4 COMP X 1/8 MIP ANGLE NEEDLE VALVE LF</v>
          </cell>
        </row>
        <row r="73">
          <cell r="E73" t="str">
            <v>LF5488704049800</v>
          </cell>
          <cell r="F73" t="str">
            <v>1/4 COMP X 1/4 MIP ANGLE NEEDLE VALVE LF</v>
          </cell>
        </row>
        <row r="74">
          <cell r="E74" t="str">
            <v>LF5513704049800</v>
          </cell>
          <cell r="F74" t="str">
            <v>1/4 MIP X 1/4 MIP STRAIGHT NEEDLE VALVE</v>
          </cell>
        </row>
        <row r="75">
          <cell r="E75" t="str">
            <v>LF5580004049800</v>
          </cell>
          <cell r="F75" t="str">
            <v>1/4 FIP X 1/4 MIP STRAIGHT NEEDLE VALVE</v>
          </cell>
        </row>
        <row r="76">
          <cell r="E76" t="str">
            <v>LF5588704049800</v>
          </cell>
          <cell r="F76" t="str">
            <v>1/4 COMP X 1/4 MIP STRAIGHT NEEDLE VLV L</v>
          </cell>
        </row>
        <row r="77">
          <cell r="E77" t="str">
            <v>LF7783308069902</v>
          </cell>
          <cell r="F77" t="str">
            <v>1/2 PEX X 3/8 OD COMP ANGLE CHROME STOP</v>
          </cell>
        </row>
        <row r="78">
          <cell r="E78" t="str">
            <v>LF7799308049802</v>
          </cell>
          <cell r="F78" t="str">
            <v>1/2 PEX X 1/4 OD COMP 1/4 TURN ANGLE STO</v>
          </cell>
        </row>
        <row r="79">
          <cell r="E79" t="str">
            <v>LF7799308069802</v>
          </cell>
          <cell r="F79" t="str">
            <v>1/2 PEX X 3/8 OD COMP 1/4 TURN ANGLE STO</v>
          </cell>
        </row>
        <row r="80">
          <cell r="E80" t="str">
            <v>LF8184104989800</v>
          </cell>
          <cell r="F80" t="str">
            <v>1/4 REGULAR SADDLE VALVE DRILL TYPE LEAD</v>
          </cell>
        </row>
        <row r="81">
          <cell r="E81" t="str">
            <v>LF8451106069802</v>
          </cell>
          <cell r="F81" t="str">
            <v>3/8 FIP X 3/8 OD COMP 1/4 TURN STR STOP</v>
          </cell>
        </row>
        <row r="82">
          <cell r="E82" t="str">
            <v>LF8452108069802</v>
          </cell>
          <cell r="F82" t="str">
            <v>1/2 FIP X 3/8 OD COMP 1/4 TURN ANG STOP</v>
          </cell>
        </row>
        <row r="83">
          <cell r="E83" t="str">
            <v>LF8452308069802</v>
          </cell>
          <cell r="F83" t="str">
            <v>5/8 OD COMP X 3/8 OD COM 1/4 TURN ANG ST</v>
          </cell>
        </row>
        <row r="84">
          <cell r="E84">
            <v>1837904989800</v>
          </cell>
          <cell r="F84" t="str">
            <v>1/4 MIP DRAIN COCK EXTERNAL SEAT</v>
          </cell>
        </row>
        <row r="85">
          <cell r="E85">
            <v>8085512129802</v>
          </cell>
          <cell r="F85" t="str">
            <v>3/4 FIP X 3/4 MGH JMFI BOILER DRAIN SB B</v>
          </cell>
        </row>
        <row r="86">
          <cell r="E86">
            <v>8085708129802</v>
          </cell>
          <cell r="F86" t="str">
            <v>1/2 MIP 1/2 C X 3/4 MGH JMFI BOILER DRAI</v>
          </cell>
        </row>
        <row r="87">
          <cell r="E87">
            <v>8086308124202</v>
          </cell>
          <cell r="F87" t="str">
            <v>1/2C OR 1/2MIP X 3/4MGH 4 INCH FROSTPROO</v>
          </cell>
        </row>
        <row r="88">
          <cell r="E88">
            <v>8086308124702</v>
          </cell>
          <cell r="F88" t="str">
            <v>1/2C OR 1/2MIP X 3/4MGH 6IN FROST PROOF</v>
          </cell>
        </row>
        <row r="89">
          <cell r="E89">
            <v>8087308129802</v>
          </cell>
          <cell r="F89" t="str">
            <v>1/2 C X 3/4 MGH SOLID FLANGE SILLCOCK BC</v>
          </cell>
        </row>
        <row r="90">
          <cell r="E90">
            <v>8088108129802</v>
          </cell>
          <cell r="F90" t="str">
            <v>1/2 MIP 1/2 C X 3/4 MGH HOSE BIBB JMFI B</v>
          </cell>
        </row>
        <row r="91">
          <cell r="E91">
            <v>8088112129802</v>
          </cell>
          <cell r="F91" t="str">
            <v>3/4 MIP X 3/4 MGH HOSE BIBB JMFI BARCODE</v>
          </cell>
        </row>
        <row r="92">
          <cell r="E92">
            <v>8088312129802</v>
          </cell>
          <cell r="F92" t="str">
            <v>3/4 FIP X 3/4 MGH JMFI SILLCOCK BARCODED</v>
          </cell>
        </row>
        <row r="93">
          <cell r="E93">
            <v>8089408129802</v>
          </cell>
          <cell r="F93" t="str">
            <v>1/2 MIP 1/2 C X 3/4 MGH BOILER DRN NO ST</v>
          </cell>
        </row>
        <row r="94">
          <cell r="E94">
            <v>8089412129802</v>
          </cell>
          <cell r="F94" t="str">
            <v>3/4 MIP X 3/4 MGH BOILER DRAIN BARCODED</v>
          </cell>
        </row>
        <row r="95">
          <cell r="E95" t="str">
            <v>LF7480912129802</v>
          </cell>
          <cell r="F95" t="str">
            <v>3/4 COMP X 3/4 COMP ST PORT BALL VLV LEA</v>
          </cell>
        </row>
        <row r="96">
          <cell r="E96" t="str">
            <v>LF8087508089802</v>
          </cell>
          <cell r="F96" t="str">
            <v>1/2 FIP X 1/2 FIP GATE VALVE LEAD FREE</v>
          </cell>
        </row>
        <row r="97">
          <cell r="E97" t="str">
            <v>LF8089112129802</v>
          </cell>
          <cell r="F97" t="str">
            <v>3/4 FIP X 3/4 FIP STOP &amp; WASTE VALVE LEA</v>
          </cell>
        </row>
        <row r="98">
          <cell r="E98" t="str">
            <v>LF8236610101002</v>
          </cell>
          <cell r="F98" t="str">
            <v>5/8 OD COMP X 5/8 OD COMP 1/4 EZ-ADD-A-V</v>
          </cell>
        </row>
        <row r="99">
          <cell r="E99" t="str">
            <v>LF8489808089802</v>
          </cell>
          <cell r="F99" t="str">
            <v>1/2 FIP X 1/2 FIP SWING CHECK VALVE LEAD</v>
          </cell>
        </row>
        <row r="100">
          <cell r="E100" t="str">
            <v>LF8489816169802</v>
          </cell>
          <cell r="F100" t="str">
            <v>1 FIP X 1 FIP SWING CHECK VALVE LEAD FRE</v>
          </cell>
        </row>
        <row r="101">
          <cell r="E101" t="str">
            <v>LF8489820209802</v>
          </cell>
          <cell r="F101" t="str">
            <v>1 1/4 FIP X 1 1/4 FIP SWING CHECK VALVE</v>
          </cell>
        </row>
        <row r="102">
          <cell r="E102">
            <v>5781216169802</v>
          </cell>
          <cell r="F102" t="str">
            <v>1 FIP X 1 FIP JMFI CSA 750 BALL VALVE FU</v>
          </cell>
        </row>
        <row r="103">
          <cell r="E103">
            <v>5781224249802</v>
          </cell>
          <cell r="F103" t="str">
            <v>1 1/2 FIP X 1 1/2 FIP 750 FULL PORT BALL</v>
          </cell>
        </row>
        <row r="104">
          <cell r="E104">
            <v>5781232329802</v>
          </cell>
          <cell r="F104" t="str">
            <v>2 FIP X 2 FIP JMFI CSA 750 FULL PORT BAL</v>
          </cell>
        </row>
        <row r="105">
          <cell r="E105">
            <v>5781238389802</v>
          </cell>
          <cell r="F105" t="str">
            <v>3 FIP X 3 FIP JMFI CSA 750 FULL PORT BAL</v>
          </cell>
        </row>
        <row r="106">
          <cell r="E106">
            <v>8098508129802</v>
          </cell>
          <cell r="F106" t="str">
            <v>1/2 FIP X 3/4 MGH 1/4 TURN FLANGE SILLCO</v>
          </cell>
        </row>
        <row r="107">
          <cell r="E107" t="str">
            <v>LF5780112129802</v>
          </cell>
          <cell r="F107" t="str">
            <v>3/4 C X 3/4 C FULL PORT BALL VALVE LEAD</v>
          </cell>
        </row>
        <row r="108">
          <cell r="E108" t="str">
            <v>LF5780116169802</v>
          </cell>
          <cell r="F108" t="str">
            <v>1 C X 1 C FULL PORT BALL VALVE LEAD FREE</v>
          </cell>
        </row>
        <row r="109">
          <cell r="E109" t="str">
            <v>LF5781204049802</v>
          </cell>
          <cell r="F109" t="str">
            <v>1/4 FIP X 1/4 FIP FULL PORT BALL VALVE L</v>
          </cell>
        </row>
        <row r="110">
          <cell r="E110" t="str">
            <v>LF5781206069802</v>
          </cell>
          <cell r="F110" t="str">
            <v>3/8 FIP X 3/8 FIP FULL PORT BALL VALVE L</v>
          </cell>
        </row>
        <row r="111">
          <cell r="E111" t="str">
            <v>LF5781208089802</v>
          </cell>
          <cell r="F111" t="str">
            <v>1/2 FIP X 1/2 FIP FULL PORT BALL VALVE L</v>
          </cell>
        </row>
        <row r="112">
          <cell r="E112" t="str">
            <v>LF5781212129802</v>
          </cell>
          <cell r="F112" t="str">
            <v>3/4 FIP X 3/4 FIP FULL PORT BALL VALVE L</v>
          </cell>
        </row>
        <row r="113">
          <cell r="E113" t="str">
            <v>LF5781216169802</v>
          </cell>
          <cell r="F113" t="str">
            <v>1 FIP X 1 FIP FULL PORT BALL VALVE LEAD</v>
          </cell>
        </row>
        <row r="114">
          <cell r="E114" t="str">
            <v>LF5781220209802</v>
          </cell>
          <cell r="F114" t="str">
            <v>1 1/4 FIP X 1 1/4 FIP FP BALL VLV LEAD F</v>
          </cell>
        </row>
        <row r="115">
          <cell r="E115" t="str">
            <v>LF5781612129802</v>
          </cell>
          <cell r="F115" t="str">
            <v>3/4 FIP X 3/4 FIP FP BALL VALVE W/ DRAIN</v>
          </cell>
        </row>
        <row r="116">
          <cell r="E116" t="str">
            <v>LF7791508089802</v>
          </cell>
          <cell r="F116" t="str">
            <v>1/2 PEX X 1/2 PEX BALL VALVE LEAD FREE</v>
          </cell>
        </row>
        <row r="117">
          <cell r="E117" t="str">
            <v>LF7791512129802</v>
          </cell>
          <cell r="F117" t="str">
            <v>3/4 PEX X 3/4 PEX BALL VALVE LEAD FREE</v>
          </cell>
        </row>
        <row r="118">
          <cell r="E118" t="str">
            <v>LF7791516169802</v>
          </cell>
          <cell r="F118" t="str">
            <v>1 PEX X 1 PEX BALL VALVE LEAD FREE</v>
          </cell>
        </row>
        <row r="119">
          <cell r="E119">
            <v>7178006069802</v>
          </cell>
          <cell r="F119" t="str">
            <v>3/8 FIP X 3/8 FIP 2 PC JMFI GAS VALVE</v>
          </cell>
        </row>
        <row r="120">
          <cell r="E120">
            <v>7178008089802</v>
          </cell>
          <cell r="F120" t="str">
            <v>1/2 FIP X 1/2 FIP 2 PC JMFI 600 GAS VALV</v>
          </cell>
        </row>
        <row r="121">
          <cell r="E121">
            <v>7178012129802</v>
          </cell>
          <cell r="F121" t="str">
            <v>3/4 FIP X 3/4 FIP 2 PC JMFI 600 GAS VALV</v>
          </cell>
        </row>
        <row r="122">
          <cell r="E122">
            <v>7178016169802</v>
          </cell>
          <cell r="F122" t="str">
            <v>1 FIP X 1 FIP 2 PC JMFI GAS VALVE</v>
          </cell>
        </row>
        <row r="123">
          <cell r="E123">
            <v>7179506069802</v>
          </cell>
          <cell r="F123" t="str">
            <v>3/8 FL X 3/8 FL 2 PC JMFI GAS VALVE</v>
          </cell>
        </row>
        <row r="124">
          <cell r="E124">
            <v>7179508089802</v>
          </cell>
          <cell r="F124" t="str">
            <v>1/2 FL X 1/2 FL 2 PC JMFI GAS VALVE</v>
          </cell>
        </row>
        <row r="125">
          <cell r="E125">
            <v>7191208089802</v>
          </cell>
          <cell r="F125" t="str">
            <v>1/2 FL X 1/2 FIP 2 PC JMFI 600 GAS VALVE</v>
          </cell>
        </row>
        <row r="126">
          <cell r="E126">
            <v>7191208129802</v>
          </cell>
          <cell r="F126" t="str">
            <v>1/2 FL X 3/4 FIP 2 PC JMFI GAS VALVE</v>
          </cell>
        </row>
        <row r="127">
          <cell r="E127">
            <v>7191215129802</v>
          </cell>
          <cell r="F127" t="str">
            <v>15/16 FL X 3/4 FIP 2 PC JMFI GAS VALVE</v>
          </cell>
        </row>
        <row r="129">
          <cell r="E129">
            <v>2306708989802</v>
          </cell>
          <cell r="F129" t="str">
            <v>1/2 PUSH FITTING DISCONNECT TOOL</v>
          </cell>
        </row>
        <row r="130">
          <cell r="E130">
            <v>2306712989802</v>
          </cell>
          <cell r="F130" t="str">
            <v>3/4 PUSH FITTING DISCONNECT TOOL</v>
          </cell>
        </row>
        <row r="131">
          <cell r="E131">
            <v>6307608129802</v>
          </cell>
          <cell r="F131" t="str">
            <v>1/2 &amp; 3/4 DEBURRING TOOL</v>
          </cell>
        </row>
        <row r="132">
          <cell r="E132" t="str">
            <v>LF2310108089802</v>
          </cell>
          <cell r="F132" t="str">
            <v>1/2 x 1/2 MIP PUSH FTG STRAIGHT ADAPTER</v>
          </cell>
        </row>
        <row r="133">
          <cell r="E133" t="str">
            <v>LF2310108129802</v>
          </cell>
          <cell r="F133" t="str">
            <v>1/2 X 3/4 MIP PUSH FTG STRAIGHT ADAPTER</v>
          </cell>
        </row>
        <row r="134">
          <cell r="E134" t="str">
            <v>LF2310112129802</v>
          </cell>
          <cell r="F134" t="str">
            <v>3/4 X 3/4 MIP PUSH FTG STRAIGHT ADAPTER</v>
          </cell>
        </row>
        <row r="135">
          <cell r="E135" t="str">
            <v>LF2310116129802</v>
          </cell>
          <cell r="F135" t="str">
            <v>1 X 3/4 MIP PUSH FTG STRAIGHT ADAPTER LF</v>
          </cell>
        </row>
        <row r="136">
          <cell r="E136" t="str">
            <v>LF2310116169802</v>
          </cell>
          <cell r="F136" t="str">
            <v>1 X 1 MPT PUSH FTG STRAIGHT ADAPTER  LF</v>
          </cell>
        </row>
        <row r="137">
          <cell r="E137" t="str">
            <v>LF2310508089802</v>
          </cell>
          <cell r="F137" t="str">
            <v>1/2 X 1/2 FIP PUSH FTG STRAIGHT ADAPTER</v>
          </cell>
        </row>
        <row r="138">
          <cell r="E138" t="str">
            <v>LF2310512129802</v>
          </cell>
          <cell r="F138" t="str">
            <v>3/4 X 3/4 FIP PUSH FTG STRAIGHT ADAPTER</v>
          </cell>
        </row>
        <row r="139">
          <cell r="E139" t="str">
            <v>LF2310516169802</v>
          </cell>
          <cell r="F139" t="str">
            <v>1 X 1 FIP PUSH FTG STRAIGHT ADAPTER LF</v>
          </cell>
        </row>
        <row r="140">
          <cell r="E140" t="str">
            <v>LF2315708989802</v>
          </cell>
          <cell r="F140" t="str">
            <v>1/2 PUSH FITTING TEST CAP LF</v>
          </cell>
        </row>
        <row r="141">
          <cell r="E141" t="str">
            <v>LF2315712989802</v>
          </cell>
          <cell r="F141" t="str">
            <v>3/4 PUSH FITTING TEST CAP LF</v>
          </cell>
        </row>
        <row r="142">
          <cell r="E142" t="str">
            <v>LF2316508089802</v>
          </cell>
          <cell r="F142" t="str">
            <v>1/2 X 1/2 PUSH FTG COUPLING LF</v>
          </cell>
        </row>
        <row r="143">
          <cell r="E143" t="str">
            <v>LF2316512089802</v>
          </cell>
          <cell r="F143" t="str">
            <v>3/4 X 1/2 PUSH FTG COUPLING LF</v>
          </cell>
        </row>
        <row r="144">
          <cell r="E144" t="str">
            <v>LF2316512129802</v>
          </cell>
          <cell r="F144" t="str">
            <v>3/4 X 3/4 PUSH FTG COUPLING LF</v>
          </cell>
        </row>
        <row r="145">
          <cell r="E145" t="str">
            <v>LF2316516129802</v>
          </cell>
          <cell r="F145" t="str">
            <v>1 X 3/4 PUSH FTG COUPLING LF</v>
          </cell>
        </row>
        <row r="146">
          <cell r="E146" t="str">
            <v>LF2316516169802</v>
          </cell>
          <cell r="F146" t="str">
            <v>1 X 1 PUSH FTG COUPLING LF</v>
          </cell>
        </row>
        <row r="147">
          <cell r="E147" t="str">
            <v>LF2323512129802</v>
          </cell>
          <cell r="F147" t="str">
            <v>3/4 X 3/4 PUSH FTG ELBOW LF</v>
          </cell>
        </row>
        <row r="148">
          <cell r="E148" t="str">
            <v>LF2323516169802</v>
          </cell>
          <cell r="F148" t="str">
            <v>1 X 1 PUSH FTG ELBOW LF</v>
          </cell>
        </row>
        <row r="149">
          <cell r="E149" t="str">
            <v>LF2324008089802</v>
          </cell>
          <cell r="F149" t="str">
            <v>1/2 PUSH X 1/2 PUSH FTG DROP EAR ELBOW L</v>
          </cell>
        </row>
        <row r="150">
          <cell r="E150" t="str">
            <v>LF2325908089802</v>
          </cell>
          <cell r="F150" t="str">
            <v>1/2 X 1/2 FIP PUSH FTG ELBOW DE LF</v>
          </cell>
        </row>
        <row r="151">
          <cell r="E151" t="str">
            <v>LF2334108080802</v>
          </cell>
          <cell r="F151" t="str">
            <v>1/2 X 1/2 X 1/2 PTF SLIP TEE BC LF</v>
          </cell>
        </row>
        <row r="152">
          <cell r="E152" t="str">
            <v>LF2346006060602</v>
          </cell>
          <cell r="F152" t="str">
            <v>3/8 X 3/8 X 3/8 PUSH FTG TEE LF</v>
          </cell>
        </row>
        <row r="153">
          <cell r="E153" t="str">
            <v>LF2349008089802</v>
          </cell>
          <cell r="F153" t="str">
            <v>1/2 PTF X 1/2 PB CONVERSION CPLG LF BC</v>
          </cell>
        </row>
        <row r="154">
          <cell r="E154" t="str">
            <v>LF2349012129802</v>
          </cell>
          <cell r="F154" t="str">
            <v>3/4 PTF X 3/4 PB CONVERSION CONN BC LF</v>
          </cell>
        </row>
        <row r="155">
          <cell r="E155" t="str">
            <v>LF8436908049802</v>
          </cell>
          <cell r="F155" t="str">
            <v>1/2 PUSH FIT X 1/4 OD COMP VALVE STR 1/4</v>
          </cell>
        </row>
        <row r="156">
          <cell r="E156" t="str">
            <v>LF8436908069802</v>
          </cell>
          <cell r="F156" t="str">
            <v>1/2 PUSH FIT X 3/8 OD COMP VALVE STR 1/4</v>
          </cell>
        </row>
        <row r="157">
          <cell r="E157" t="str">
            <v>LF8437508089802</v>
          </cell>
          <cell r="F157" t="str">
            <v>1/2 PUSH X 1/2 PUSH CHROME STRAIGHT 1/</v>
          </cell>
        </row>
        <row r="158">
          <cell r="E158" t="str">
            <v>LF8439808069802</v>
          </cell>
          <cell r="F158" t="str">
            <v>1/2 PUSH FIT X 3/8 OD COMP VALVE ANGLE 1</v>
          </cell>
        </row>
        <row r="159">
          <cell r="E159" t="str">
            <v>LF8440908089802</v>
          </cell>
          <cell r="F159" t="str">
            <v>1/2 PUSH TO FIT BALL VALVE LEAD FREE</v>
          </cell>
        </row>
        <row r="160">
          <cell r="E160" t="str">
            <v>LF8440912129802</v>
          </cell>
          <cell r="F160" t="str">
            <v>3/4 PUSH TO FIT BALL VALVE LEAD FREE</v>
          </cell>
        </row>
        <row r="162">
          <cell r="E162">
            <v>6200208129813</v>
          </cell>
          <cell r="F162" t="str">
            <v>1/2 &amp; 3/4 CRIMP TOOL FOR COPPER PEX CRIM</v>
          </cell>
        </row>
        <row r="163">
          <cell r="E163">
            <v>6201406169813</v>
          </cell>
          <cell r="F163" t="str">
            <v>3/8 - 1 CRIMP RING TOOL FOR SS CRIMP RIN</v>
          </cell>
        </row>
        <row r="164">
          <cell r="E164">
            <v>6201506169813</v>
          </cell>
          <cell r="F164" t="str">
            <v>PEX CLAMP RING REMOVAL TOOL</v>
          </cell>
        </row>
        <row r="165">
          <cell r="E165">
            <v>6235806169917</v>
          </cell>
          <cell r="F165" t="str">
            <v>3/8 - 1 COMBO CRIMP TOOL FOR CPR  CRIMP</v>
          </cell>
        </row>
        <row r="166">
          <cell r="E166">
            <v>6203398989813</v>
          </cell>
          <cell r="F166" t="str">
            <v>PEX TUBE CUTTER SWING STYLE</v>
          </cell>
        </row>
        <row r="167">
          <cell r="E167">
            <v>6200398989813</v>
          </cell>
          <cell r="F167" t="str">
            <v>PEX TUBE CUTTER RACHET STYLE</v>
          </cell>
        </row>
        <row r="168">
          <cell r="E168" t="str">
            <v>LF5488504049800</v>
          </cell>
          <cell r="F168" t="str">
            <v>1/4 COMP X 1/4 COMP STRAIGHT NEEDLE VLV</v>
          </cell>
        </row>
        <row r="169">
          <cell r="E169" t="str">
            <v>LF5488506069800</v>
          </cell>
          <cell r="F169" t="str">
            <v>3/8 COMP X 3/8 COMP STRAIGHT NEEDLE VLV</v>
          </cell>
        </row>
        <row r="170">
          <cell r="E170" t="str">
            <v>LF5488704029800</v>
          </cell>
          <cell r="F170" t="str">
            <v>1/4 COMP X 1/8 MIP ANGLE NEEDLE VALVE LF</v>
          </cell>
        </row>
        <row r="171">
          <cell r="E171" t="str">
            <v>LF5580004049800</v>
          </cell>
          <cell r="F171" t="str">
            <v>1/4 FIP X 1/4 MIP STRAIGHT NEEDLE VALVE</v>
          </cell>
        </row>
        <row r="172">
          <cell r="E172" t="str">
            <v>LF5580304049800</v>
          </cell>
          <cell r="F172" t="str">
            <v>1/4 FIP X 1/4 FIP STRAIGHT NEEDLE VLV LF</v>
          </cell>
        </row>
        <row r="173">
          <cell r="E173" t="str">
            <v>LF5588704029800</v>
          </cell>
          <cell r="F173" t="str">
            <v>1/4 COMP X 1/8 MIP STRAIGHT NEEDLE VLV L</v>
          </cell>
        </row>
        <row r="174">
          <cell r="E174" t="str">
            <v>LF8184704989800</v>
          </cell>
          <cell r="F174" t="str">
            <v>1/4 SELF PIERCING SADDLE VALVE LEAD FREE</v>
          </cell>
        </row>
        <row r="175">
          <cell r="E175" t="str">
            <v>LF7799308069802</v>
          </cell>
          <cell r="F175" t="str">
            <v>1/2 PEX X 3/8 OD COMP 1/4 TURN ANGLE STO</v>
          </cell>
        </row>
        <row r="176">
          <cell r="E176" t="str">
            <v>LF7799708069802</v>
          </cell>
          <cell r="F176" t="str">
            <v>1/2 PEX X 3/8 OD COMP STR 1/4 TURN STOP</v>
          </cell>
        </row>
        <row r="177">
          <cell r="E177" t="str">
            <v>LF8451108069802</v>
          </cell>
          <cell r="F177" t="str">
            <v>1/2 FIP X 3/8 OD COMP 1/4 TURN STR STOP</v>
          </cell>
        </row>
        <row r="178">
          <cell r="E178" t="str">
            <v>LF8452108069802</v>
          </cell>
          <cell r="F178" t="str">
            <v>1/2 FIP X 3/8 OD COMP 1/4 TURN ANG STOP</v>
          </cell>
        </row>
        <row r="179">
          <cell r="E179" t="str">
            <v>LF8452308069802</v>
          </cell>
          <cell r="F179" t="str">
            <v>5/8 OD COMP X 3/8 OD COM 1/4 TURN ANG ST</v>
          </cell>
        </row>
        <row r="180">
          <cell r="E180">
            <v>1837902989800</v>
          </cell>
          <cell r="F180" t="str">
            <v>1/8 MIP DRAIN COCK EXTERNAL SEAT</v>
          </cell>
        </row>
        <row r="181">
          <cell r="E181">
            <v>1837904989800</v>
          </cell>
          <cell r="F181" t="str">
            <v>1/4 MIP DRAIN COCK EXTERNAL SEAT</v>
          </cell>
        </row>
        <row r="182">
          <cell r="E182" t="str">
            <v>LF8236614140402</v>
          </cell>
          <cell r="F182" t="str">
            <v>7/8 OD COMP X 7/8 OD COMP 1/4 EZ-ADD-A-V</v>
          </cell>
        </row>
        <row r="183">
          <cell r="E183" t="str">
            <v>LF8086912129802</v>
          </cell>
          <cell r="F183" t="str">
            <v>3/4 C X 3/4 C GATE VALVE LEAD FREE</v>
          </cell>
        </row>
        <row r="184">
          <cell r="E184" t="str">
            <v>LF8087508089802</v>
          </cell>
          <cell r="F184" t="str">
            <v>1/2 FIP X 1/2 FIP GATE VALVE LEAD FREE</v>
          </cell>
        </row>
        <row r="185">
          <cell r="E185" t="str">
            <v>LF8087512129802</v>
          </cell>
          <cell r="F185" t="str">
            <v>3/4 FIP X 3/4 FIP GATE VALVE LEAD FREE</v>
          </cell>
        </row>
        <row r="186">
          <cell r="E186" t="str">
            <v>LF8087516169802</v>
          </cell>
          <cell r="F186" t="str">
            <v>1 FIP X 1 FIP GATE VALVE LEAD FREE</v>
          </cell>
        </row>
        <row r="187">
          <cell r="E187">
            <v>8088108129802</v>
          </cell>
          <cell r="F187" t="str">
            <v>1/2 MIP 1/2 C X 3/4 MGH HOSE BIBB JMFI B</v>
          </cell>
        </row>
        <row r="188">
          <cell r="E188">
            <v>8088112129802</v>
          </cell>
          <cell r="F188" t="str">
            <v>3/4 MIP X 3/4 MGH HOSE BIBB JMFI BARCODE</v>
          </cell>
        </row>
        <row r="189">
          <cell r="E189">
            <v>8085508129802</v>
          </cell>
          <cell r="F189" t="str">
            <v>1/2 FIP X 3/4 MGH JMFI BOILER DRAIN SB B</v>
          </cell>
        </row>
        <row r="190">
          <cell r="E190">
            <v>8085712129802</v>
          </cell>
          <cell r="F190" t="str">
            <v>3/4 MIP X 3/4 MGH JMFI BOILER DRAIN SB B</v>
          </cell>
        </row>
        <row r="191">
          <cell r="E191">
            <v>8089408129802</v>
          </cell>
          <cell r="F191" t="str">
            <v>1/2 MIP 1/2 C X 3/4 MGH BOILER DRN NO ST</v>
          </cell>
        </row>
        <row r="192">
          <cell r="E192">
            <v>8089412129802</v>
          </cell>
          <cell r="F192" t="str">
            <v>3/4 MIP X 3/4 MGH BOILER DRAIN BARCODED</v>
          </cell>
        </row>
        <row r="193">
          <cell r="E193" t="str">
            <v>LF8088908089802</v>
          </cell>
          <cell r="F193" t="str">
            <v>1/2 C X 1/2 C STOP &amp; WASTE VALVE LEAD FR</v>
          </cell>
        </row>
        <row r="194">
          <cell r="E194" t="str">
            <v>LF8089112129802</v>
          </cell>
          <cell r="F194" t="str">
            <v>3/4 FIP X 3/4 FIP STOP &amp; WASTE VALVE LEA</v>
          </cell>
        </row>
        <row r="195">
          <cell r="E195" t="str">
            <v>LF8489708089802</v>
          </cell>
          <cell r="F195" t="str">
            <v>1/2 C X 1/2 C SWING CHECK VALVE LEAD FRE</v>
          </cell>
        </row>
        <row r="196">
          <cell r="E196" t="str">
            <v>LF8489816169802</v>
          </cell>
          <cell r="F196" t="str">
            <v>1 FIP X 1 FIP SWING CHECK VALVE LEAD FRE</v>
          </cell>
        </row>
        <row r="197">
          <cell r="E197" t="str">
            <v>LF8489824249802</v>
          </cell>
          <cell r="F197" t="str">
            <v>1 1/2 FIP X 1 1/2 FIP SWING CHECK VALVE</v>
          </cell>
        </row>
        <row r="198">
          <cell r="E198">
            <v>5781216169802</v>
          </cell>
          <cell r="F198" t="str">
            <v>1 FIP X 1 FIP JMFI CSA 750 BALL VALVE FU</v>
          </cell>
        </row>
        <row r="199">
          <cell r="E199">
            <v>5781238389802</v>
          </cell>
          <cell r="F199" t="str">
            <v>3 FIP X 3 FIP JMFI CSA 750 FULL PORT BAL</v>
          </cell>
        </row>
        <row r="200">
          <cell r="E200" t="str">
            <v>LF5780108089802</v>
          </cell>
          <cell r="F200" t="str">
            <v>1/2 C X 1/2 C FULL PORT BALL VALVE LEAD</v>
          </cell>
        </row>
        <row r="201">
          <cell r="E201" t="str">
            <v>LF5780112129802</v>
          </cell>
          <cell r="F201" t="str">
            <v>3/4 C X 3/4 C FULL PORT BALL VALVE LEAD</v>
          </cell>
        </row>
        <row r="202">
          <cell r="E202" t="str">
            <v>LF5780116169802</v>
          </cell>
          <cell r="F202" t="str">
            <v>1 C X 1 C FULL PORT BALL VALVE LEAD FREE</v>
          </cell>
        </row>
        <row r="203">
          <cell r="E203" t="str">
            <v>LF5781204049802</v>
          </cell>
          <cell r="F203" t="str">
            <v>1/4 FIP X 1/4 FIP FULL PORT BALL VALVE L</v>
          </cell>
        </row>
        <row r="204">
          <cell r="E204" t="str">
            <v>LF5781206069802</v>
          </cell>
          <cell r="F204" t="str">
            <v>3/8 FIP X 3/8 FIP FULL PORT BALL VALVE L</v>
          </cell>
        </row>
        <row r="205">
          <cell r="E205" t="str">
            <v>LF5781208089802</v>
          </cell>
          <cell r="F205" t="str">
            <v>1/2 FIP X 1/2 FIP FULL PORT BALL VALVE L</v>
          </cell>
        </row>
        <row r="206">
          <cell r="E206" t="str">
            <v>LF5781212129802</v>
          </cell>
          <cell r="F206" t="str">
            <v>3/4 FIP X 3/4 FIP FULL PORT BALL VALVE L</v>
          </cell>
        </row>
        <row r="207">
          <cell r="E207" t="str">
            <v>LF5781216169802</v>
          </cell>
          <cell r="F207" t="str">
            <v>1 FIP X 1 FIP FULL PORT BALL VALVE LEAD</v>
          </cell>
        </row>
        <row r="208">
          <cell r="E208" t="str">
            <v>LF5781220209802</v>
          </cell>
          <cell r="F208" t="str">
            <v>1 1/4 FIP X 1 1/4 FIP FP BALL VLV LEAD F</v>
          </cell>
        </row>
        <row r="209">
          <cell r="E209" t="str">
            <v>LF5781224249802</v>
          </cell>
          <cell r="F209" t="str">
            <v>1 1/2 FIP X 1 1/2 FIP FP BALL VALVE LEAD</v>
          </cell>
        </row>
        <row r="210">
          <cell r="E210" t="str">
            <v>LF5781232329802</v>
          </cell>
          <cell r="F210" t="str">
            <v>2 FIP X 2 FIP FULL PORT BALL VALVE LEAD</v>
          </cell>
        </row>
        <row r="211">
          <cell r="E211" t="str">
            <v>LF5781612129802</v>
          </cell>
          <cell r="F211" t="str">
            <v>3/4 FIP X 3/4 FIP FP BALL VALVE W/ DRAIN</v>
          </cell>
        </row>
        <row r="212">
          <cell r="E212" t="str">
            <v>LF7791508089802</v>
          </cell>
          <cell r="F212" t="str">
            <v>1/2 PEX X 1/2 PEX BALL VALVE LEAD FREE</v>
          </cell>
        </row>
        <row r="213">
          <cell r="E213" t="str">
            <v>LF7791512129802</v>
          </cell>
          <cell r="F213" t="str">
            <v>3/4 PEX X 3/4 PEX BALL VALVE LEAD FREE</v>
          </cell>
        </row>
        <row r="214">
          <cell r="E214" t="str">
            <v>LF7791516169802</v>
          </cell>
          <cell r="F214" t="str">
            <v>1 PEX X 1 PEX BALL VALVE LEAD FREE</v>
          </cell>
        </row>
        <row r="215">
          <cell r="E215">
            <v>8478008089800</v>
          </cell>
          <cell r="F215" t="str">
            <v>1/2 FIP X 1/2 FIP 2 PC GAS VALVE YELLOW</v>
          </cell>
        </row>
        <row r="216">
          <cell r="E216">
            <v>8098008129802</v>
          </cell>
          <cell r="F216" t="str">
            <v>1/2 MIP X 3/4 MGH 1/4 TURN BOILER DRAIN</v>
          </cell>
        </row>
        <row r="217">
          <cell r="E217" t="str">
            <v>GE8184704989800</v>
          </cell>
          <cell r="F217" t="str">
            <v>1/4 SELF PIERCE SADDLE VALVE  SELF TAP L</v>
          </cell>
        </row>
        <row r="218">
          <cell r="E218" t="str">
            <v>LF5488504049800</v>
          </cell>
          <cell r="F218" t="str">
            <v>1/4 COMP X 1/4 COMP STRAIGHT NEEDLE VLV</v>
          </cell>
        </row>
        <row r="219">
          <cell r="E219" t="str">
            <v>LF5588704029800</v>
          </cell>
          <cell r="F219" t="str">
            <v>1/4 COMP X 1/8 MIP STRAIGHT NEEDLE VLV L</v>
          </cell>
        </row>
        <row r="220">
          <cell r="E220" t="str">
            <v>LF7752608089900</v>
          </cell>
          <cell r="F220" t="str">
            <v>1/2 PEX X 1/2 PEX 1/4 TRN STRAIGHT CHROM</v>
          </cell>
        </row>
        <row r="221">
          <cell r="E221" t="str">
            <v>LF7783008069902</v>
          </cell>
          <cell r="F221" t="str">
            <v>1/2 PEX X 3/8 OD COMP STRAIGHT CHROME ST</v>
          </cell>
        </row>
        <row r="222">
          <cell r="E222" t="str">
            <v>LF7799708069802</v>
          </cell>
          <cell r="F222" t="str">
            <v>1/2 PEX X 3/8 OD COMP STR 1/4 TURN STOP</v>
          </cell>
        </row>
        <row r="223">
          <cell r="E223" t="str">
            <v>LF8184104989800</v>
          </cell>
          <cell r="F223" t="str">
            <v>1/4 REGULAR SADDLE VALVE DRILL TYPE LEAD</v>
          </cell>
        </row>
        <row r="224">
          <cell r="E224" t="str">
            <v>LF8452106069802</v>
          </cell>
          <cell r="F224" t="str">
            <v>3/8 FIP X 3/8 OD COMP 1/4 TURN ANG STOP</v>
          </cell>
        </row>
        <row r="225">
          <cell r="E225" t="str">
            <v>LF8452308069802</v>
          </cell>
          <cell r="F225" t="str">
            <v>5/8 OD COMP X 3/8 OD COM 1/4 TURN ANG ST</v>
          </cell>
        </row>
        <row r="227">
          <cell r="E227">
            <v>5781212129802</v>
          </cell>
          <cell r="F227" t="str">
            <v>3/4 FIP X 3/4 FIP JMFI 750 BALL VALVE FU</v>
          </cell>
        </row>
        <row r="228">
          <cell r="E228">
            <v>5781220209802</v>
          </cell>
          <cell r="F228" t="str">
            <v>1 1/4 FIP X 1 1/4 FIP 750 FULL PORT BALL</v>
          </cell>
        </row>
        <row r="229">
          <cell r="E229">
            <v>7178006069802</v>
          </cell>
          <cell r="F229" t="str">
            <v>3/8 FIP X 3/8 FIP 2 PC JMFI GAS VALVE</v>
          </cell>
        </row>
        <row r="230">
          <cell r="E230">
            <v>7178008089802</v>
          </cell>
          <cell r="F230" t="str">
            <v>1/2 FIP X 1/2 FIP 2 PC JMFI 600 GAS VALV</v>
          </cell>
        </row>
        <row r="231">
          <cell r="E231">
            <v>7178012129802</v>
          </cell>
          <cell r="F231" t="str">
            <v>3/4 FIP X 3/4 FIP 2 PC JMFI 600 GAS VALV</v>
          </cell>
        </row>
        <row r="232">
          <cell r="E232">
            <v>7178016169802</v>
          </cell>
          <cell r="F232" t="str">
            <v>1 FIP X 1 FIP 2 PC JMFI GAS VALVE</v>
          </cell>
        </row>
        <row r="233">
          <cell r="E233">
            <v>7179506069802</v>
          </cell>
          <cell r="F233" t="str">
            <v>3/8 FL X 3/8 FL 2 PC JMFI GAS VALVE</v>
          </cell>
        </row>
        <row r="234">
          <cell r="E234">
            <v>7179508089802</v>
          </cell>
          <cell r="F234" t="str">
            <v>1/2 FL X 1/2 FL 2 PC JMFI GAS VALVE</v>
          </cell>
        </row>
        <row r="235">
          <cell r="E235">
            <v>7191208089802</v>
          </cell>
          <cell r="F235" t="str">
            <v>1/2 FL X 1/2 FIP 2 PC JMFI 600 GAS VALVE</v>
          </cell>
        </row>
        <row r="236">
          <cell r="E236">
            <v>7191208129802</v>
          </cell>
          <cell r="F236" t="str">
            <v>1/2 FL X 3/4 FIP 2 PC JMFI GAS VALVE</v>
          </cell>
        </row>
        <row r="237">
          <cell r="E237">
            <v>8098008129802</v>
          </cell>
          <cell r="F237" t="str">
            <v>1/2 MIP X 3/4 MGH 1/4 TURN BOILER DRAIN</v>
          </cell>
        </row>
        <row r="238">
          <cell r="E238">
            <v>8098012129802</v>
          </cell>
          <cell r="F238" t="str">
            <v>3/4 MIP X 3/4 MGH 1/4 TURN BOILER DRAIN</v>
          </cell>
        </row>
        <row r="239">
          <cell r="E239">
            <v>8478008089800</v>
          </cell>
          <cell r="F239" t="str">
            <v>1/2 FIP X 1/2 FIP 2 PC GAS VALVE YELLOW</v>
          </cell>
        </row>
        <row r="240">
          <cell r="E240" t="str">
            <v>LF5780108089802</v>
          </cell>
          <cell r="F240" t="str">
            <v>1/2 C X 1/2 C FULL PORT BALL VALVE LEAD</v>
          </cell>
        </row>
        <row r="241">
          <cell r="E241" t="str">
            <v>LF5780112129802</v>
          </cell>
          <cell r="F241" t="str">
            <v>3/4 C X 3/4 C FULL PORT BALL VALVE LEAD</v>
          </cell>
        </row>
        <row r="242">
          <cell r="E242" t="str">
            <v>LF5780116169802</v>
          </cell>
          <cell r="F242" t="str">
            <v>1 C X 1 C FULL PORT BALL VALVE LEAD FREE</v>
          </cell>
        </row>
        <row r="243">
          <cell r="E243" t="str">
            <v>LF5781206069802</v>
          </cell>
          <cell r="F243" t="str">
            <v>3/8 FIP X 3/8 FIP FULL PORT BALL VALVE L</v>
          </cell>
        </row>
        <row r="244">
          <cell r="E244" t="str">
            <v>LF5781224249802</v>
          </cell>
          <cell r="F244" t="str">
            <v>1 1/2 FIP X 1 1/2 FIP FP BALL VALVE LEAD</v>
          </cell>
        </row>
        <row r="245">
          <cell r="E245" t="str">
            <v>LF5781232329802</v>
          </cell>
          <cell r="F245" t="str">
            <v>2 FIP X 2 FIP FULL PORT BALL VALVE LEAD</v>
          </cell>
        </row>
        <row r="246">
          <cell r="E246" t="str">
            <v>LF7791508089802</v>
          </cell>
          <cell r="F246" t="str">
            <v>1/2 PEX X 1/2 PEX BALL VALVE LEAD FREE</v>
          </cell>
        </row>
        <row r="248">
          <cell r="E248">
            <v>1837904989800</v>
          </cell>
          <cell r="F248" t="str">
            <v>1/4 MIP DRAIN COCK EXTERNAL SEAT</v>
          </cell>
        </row>
        <row r="249">
          <cell r="E249">
            <v>8085508129802</v>
          </cell>
          <cell r="F249" t="str">
            <v>1/2 FIP X 3/4 MGH JMFI BOILER DRAIN SB B</v>
          </cell>
        </row>
        <row r="250">
          <cell r="E250">
            <v>8085512129802</v>
          </cell>
          <cell r="F250" t="str">
            <v>3/4 FIP X 3/4 MGH JMFI BOILER DRAIN SB B</v>
          </cell>
        </row>
        <row r="251">
          <cell r="E251">
            <v>8085708129802</v>
          </cell>
          <cell r="F251" t="str">
            <v>1/2 MIP 1/2 C X 3/4 MGH JMFI BOILER DRAI</v>
          </cell>
        </row>
        <row r="252">
          <cell r="E252">
            <v>8085712129802</v>
          </cell>
          <cell r="F252" t="str">
            <v>3/4 MIP X 3/4 MGH JMFI BOILER DRAIN SB B</v>
          </cell>
        </row>
        <row r="253">
          <cell r="E253">
            <v>8087912129802</v>
          </cell>
          <cell r="F253" t="str">
            <v>3/4 MIP X 3/4 MGH NO KINK HOSE BIBB BC</v>
          </cell>
        </row>
        <row r="254">
          <cell r="E254">
            <v>8088108129802</v>
          </cell>
          <cell r="F254" t="str">
            <v>1/2 MIP 1/2 C X 3/4 MGH HOSE BIBB JMFI B</v>
          </cell>
        </row>
        <row r="255">
          <cell r="E255">
            <v>8088112129802</v>
          </cell>
          <cell r="F255" t="str">
            <v>3/4 MIP X 3/4 MGH HOSE BIBB JMFI BARCODE</v>
          </cell>
        </row>
        <row r="256">
          <cell r="E256">
            <v>8089408129802</v>
          </cell>
          <cell r="F256" t="str">
            <v>1/2 MIP 1/2 C X 3/4 MGH BOILER DRN NO ST</v>
          </cell>
        </row>
        <row r="257">
          <cell r="E257">
            <v>8089412129802</v>
          </cell>
          <cell r="F257" t="str">
            <v>3/4 MIP X 3/4 MGH BOILER DRAIN BARCODED</v>
          </cell>
        </row>
        <row r="258">
          <cell r="E258" t="str">
            <v>LF8086908089802</v>
          </cell>
          <cell r="F258" t="str">
            <v>1/2 C X 1/2 C GATE VALVE LEAD FREE</v>
          </cell>
        </row>
        <row r="259">
          <cell r="E259" t="str">
            <v>LF8088908089802</v>
          </cell>
          <cell r="F259" t="str">
            <v>1/2 C X 1/2 C STOP &amp; WASTE VALVE LEAD FR</v>
          </cell>
        </row>
        <row r="260">
          <cell r="E260" t="str">
            <v>LF8236614140402</v>
          </cell>
          <cell r="F260" t="str">
            <v>7/8 OD COMP X 7/8 OD COMP 1/4 EZ-ADD-A-V</v>
          </cell>
        </row>
        <row r="261">
          <cell r="E261" t="str">
            <v>LF8489708089802</v>
          </cell>
          <cell r="F261" t="str">
            <v>1/2 C X 1/2 C SWING CHECK VALVE LEAD FRE</v>
          </cell>
        </row>
        <row r="262">
          <cell r="E262" t="str">
            <v>LF8489732329802</v>
          </cell>
          <cell r="F262" t="str">
            <v>2 C X 2 C SWING CHECK VALVE LEAD FREE</v>
          </cell>
        </row>
        <row r="263">
          <cell r="E263" t="str">
            <v>LF8489816169802</v>
          </cell>
          <cell r="F263" t="str">
            <v>1 FIP X 1 FIP SWING CHECK VALVE LEAD FRE</v>
          </cell>
        </row>
        <row r="264">
          <cell r="E264">
            <v>8085808126102</v>
          </cell>
          <cell r="F264" t="str">
            <v>1/2 C 1/2 MIP X 3/4 MGH 12IN ANTI SIPH F</v>
          </cell>
        </row>
        <row r="265">
          <cell r="E265">
            <v>8086308126102</v>
          </cell>
          <cell r="F265" t="str">
            <v>1/2C OR 1/2MIP X 3/4 MGH 12IN JMFI FP FA</v>
          </cell>
        </row>
        <row r="266">
          <cell r="E266">
            <v>8086408125202</v>
          </cell>
          <cell r="F266" t="str">
            <v>1/2 FIP 3/4 MIP X 3/4MGH 8IN ANTI SI FP</v>
          </cell>
        </row>
        <row r="267">
          <cell r="E267">
            <v>8086508125202</v>
          </cell>
          <cell r="F267" t="str">
            <v>1/2 FIP 3/4 MIP X 3/4MGH 8IN FROST PROOF</v>
          </cell>
        </row>
        <row r="268">
          <cell r="E268">
            <v>8086508126102</v>
          </cell>
          <cell r="F268" t="str">
            <v>1/2 FIP 3/4 MIP X 3/4MGH 12IN FROST PROO</v>
          </cell>
        </row>
        <row r="269">
          <cell r="E269">
            <v>8089208129802</v>
          </cell>
          <cell r="F269" t="str">
            <v>1/2 C X 3/4 MGH WASH MCH VALVE BARCODED</v>
          </cell>
        </row>
        <row r="270">
          <cell r="E270">
            <v>8490508989802</v>
          </cell>
          <cell r="F270" t="str">
            <v>3 3/8 CENTER CHROME PLATED SHOWER FAUCET</v>
          </cell>
        </row>
        <row r="271">
          <cell r="E271" t="str">
            <v>LF5488504049800</v>
          </cell>
          <cell r="F271" t="str">
            <v>1/4 COMP X 1/4 COMP STRAIGHT NEEDLE VLV</v>
          </cell>
        </row>
        <row r="272">
          <cell r="E272" t="str">
            <v>LF5488506069800</v>
          </cell>
          <cell r="F272" t="str">
            <v>3/8 COMP X 3/8 COMP STRAIGHT NEEDLE VLV</v>
          </cell>
        </row>
        <row r="273">
          <cell r="E273" t="str">
            <v>LF5488704029800</v>
          </cell>
          <cell r="F273" t="str">
            <v>1/4 COMP X 1/8 MIP ANGLE NEEDLE VALVE LF</v>
          </cell>
        </row>
        <row r="274">
          <cell r="E274" t="str">
            <v>LF5488704049800</v>
          </cell>
          <cell r="F274" t="str">
            <v>1/4 COMP X 1/4 MIP ANGLE NEEDLE VALVE LF</v>
          </cell>
        </row>
        <row r="275">
          <cell r="E275" t="str">
            <v>LF5588704029800</v>
          </cell>
          <cell r="F275" t="str">
            <v>1/4 COMP X 1/8 MIP STRAIGHT NEEDLE VLV L</v>
          </cell>
        </row>
        <row r="276">
          <cell r="E276" t="str">
            <v>LF7783308069902</v>
          </cell>
          <cell r="F276" t="str">
            <v>1/2 PEX X 3/8 OD COMP ANGLE CHROME STOP</v>
          </cell>
        </row>
        <row r="277">
          <cell r="E277" t="str">
            <v>LF7799308069802</v>
          </cell>
          <cell r="F277" t="str">
            <v>1/2 PEX X 3/8 OD COMP 1/4 TURN ANGLE STO</v>
          </cell>
        </row>
        <row r="278">
          <cell r="E278" t="str">
            <v>LF8184104989800</v>
          </cell>
          <cell r="F278" t="str">
            <v>1/4 REGULAR SADDLE VALVE DRILL TYPE LEAD</v>
          </cell>
        </row>
        <row r="279">
          <cell r="E279" t="str">
            <v>LF8451108069802</v>
          </cell>
          <cell r="F279" t="str">
            <v>1/2 FIP X 3/8 OD COMP 1/4 TURN STR STOP</v>
          </cell>
        </row>
        <row r="280">
          <cell r="E280">
            <v>5781204049802</v>
          </cell>
          <cell r="F280" t="str">
            <v>1/4 FIP X 1/4 FIP JMFI 750 BALL VALVE FP</v>
          </cell>
        </row>
        <row r="281">
          <cell r="E281">
            <v>5781216169802</v>
          </cell>
          <cell r="F281" t="str">
            <v>1 FIP X 1 FIP JMFI CSA 750 BALL VALVE FU</v>
          </cell>
        </row>
        <row r="282">
          <cell r="E282">
            <v>5781220209802</v>
          </cell>
          <cell r="F282" t="str">
            <v>1 1/4 FIP X 1 1/4 FIP 750 FULL PORT BALL</v>
          </cell>
        </row>
        <row r="283">
          <cell r="E283">
            <v>8098008129802</v>
          </cell>
          <cell r="F283" t="str">
            <v>1/2 MIP X 3/4 MGH 1/4 TURN BOILER DRAIN</v>
          </cell>
        </row>
        <row r="284">
          <cell r="E284">
            <v>8098012129802</v>
          </cell>
          <cell r="F284" t="str">
            <v>3/4 MIP X 3/4 MGH 1/4 TURN BOILER DRAIN</v>
          </cell>
        </row>
        <row r="285">
          <cell r="E285">
            <v>8098508129802</v>
          </cell>
          <cell r="F285" t="str">
            <v>1/2 FIP X 3/4 MGH 1/4 TURN FLANGE SILLCO</v>
          </cell>
        </row>
        <row r="286">
          <cell r="E286">
            <v>8478008089800</v>
          </cell>
          <cell r="F286" t="str">
            <v>1/2 FIP X 1/2 FIP 2 PC GAS VALVE YELLOW</v>
          </cell>
        </row>
        <row r="287">
          <cell r="E287" t="str">
            <v>LF5780108089802</v>
          </cell>
          <cell r="F287" t="str">
            <v>1/2 C X 1/2 C FULL PORT BALL VALVE LEAD</v>
          </cell>
        </row>
        <row r="288">
          <cell r="E288" t="str">
            <v>LF5780116169802</v>
          </cell>
          <cell r="F288" t="str">
            <v>1 C X 1 C FULL PORT BALL VALVE LEAD FREE</v>
          </cell>
        </row>
        <row r="289">
          <cell r="E289" t="str">
            <v>LF5781204049802</v>
          </cell>
          <cell r="F289" t="str">
            <v>1/4 FIP X 1/4 FIP FULL PORT BALL VALVE L</v>
          </cell>
        </row>
        <row r="290">
          <cell r="E290" t="str">
            <v>LF5781208089802</v>
          </cell>
          <cell r="F290" t="str">
            <v>1/2 FIP X 1/2 FIP FULL PORT BALL VALVE L</v>
          </cell>
        </row>
        <row r="291">
          <cell r="E291" t="str">
            <v>LF5781212129802</v>
          </cell>
          <cell r="F291" t="str">
            <v>3/4 FIP X 3/4 FIP FULL PORT BALL VALVE L</v>
          </cell>
        </row>
        <row r="292">
          <cell r="E292" t="str">
            <v>LF5781216169802</v>
          </cell>
          <cell r="F292" t="str">
            <v>1 FIP X 1 FIP FULL PORT BALL VALVE LEAD</v>
          </cell>
        </row>
        <row r="293">
          <cell r="E293" t="str">
            <v>LF5781232329802</v>
          </cell>
          <cell r="F293" t="str">
            <v>2 FIP X 2 FIP FULL PORT BALL VALVE LEAD</v>
          </cell>
        </row>
        <row r="294">
          <cell r="E294" t="str">
            <v>LF5781608089802</v>
          </cell>
          <cell r="F294" t="str">
            <v>1/2 FIP X 1/2 FIP FP BALL VALVE W/ DRAIN</v>
          </cell>
        </row>
        <row r="295">
          <cell r="E295" t="str">
            <v>LF5781612129802</v>
          </cell>
          <cell r="F295" t="str">
            <v>3/4 FIP X 3/4 FIP FP BALL VALVE W/ DRAIN</v>
          </cell>
        </row>
        <row r="296">
          <cell r="E296" t="str">
            <v>LF7791508089802</v>
          </cell>
          <cell r="F296" t="str">
            <v>1/2 PEX X 1/2 PEX BALL VALVE LEAD FREE</v>
          </cell>
        </row>
        <row r="297">
          <cell r="E297" t="str">
            <v>LF7791512129802</v>
          </cell>
          <cell r="F297" t="str">
            <v>3/4 PEX X 3/4 PEX BALL VALVE LEAD FREE</v>
          </cell>
        </row>
        <row r="298">
          <cell r="E298" t="str">
            <v>LF7791516169802</v>
          </cell>
          <cell r="F298" t="str">
            <v>1 PEX X 1 PEX BALL VALVE LEAD FREE</v>
          </cell>
        </row>
        <row r="299">
          <cell r="E299">
            <v>8085508129802</v>
          </cell>
          <cell r="F299" t="str">
            <v>1/2 FIP X 3/4 MGH JMFI BOILER DRAIN SB B</v>
          </cell>
        </row>
        <row r="300">
          <cell r="E300">
            <v>8085512129802</v>
          </cell>
          <cell r="F300" t="str">
            <v>3/4 FIP X 3/4 MGH JMFI BOILER DRAIN SB B</v>
          </cell>
        </row>
        <row r="301">
          <cell r="E301">
            <v>8085708129802</v>
          </cell>
          <cell r="F301" t="str">
            <v>1/2 MIP 1/2 C X 3/4 MGH JMFI BOILER DRAI</v>
          </cell>
        </row>
        <row r="302">
          <cell r="E302">
            <v>8085712129802</v>
          </cell>
          <cell r="F302" t="str">
            <v>3/4 MIP X 3/4 MGH JMFI BOILER DRAIN SB B</v>
          </cell>
        </row>
        <row r="303">
          <cell r="E303">
            <v>8088308129802</v>
          </cell>
          <cell r="F303" t="str">
            <v>1/2 FIP X 3/4 MGH SILLCOCK BARCODED</v>
          </cell>
        </row>
        <row r="304">
          <cell r="E304">
            <v>8088312129802</v>
          </cell>
          <cell r="F304" t="str">
            <v>3/4 FIP X 3/4 MGH JMFI SILLCOCK BARCODED</v>
          </cell>
        </row>
        <row r="305">
          <cell r="E305">
            <v>8089408129802</v>
          </cell>
          <cell r="F305" t="str">
            <v>1/2 MIP 1/2 C X 3/4 MGH BOILER DRN NO ST</v>
          </cell>
        </row>
        <row r="306">
          <cell r="E306">
            <v>8089412129802</v>
          </cell>
          <cell r="F306" t="str">
            <v>3/4 MIP X 3/4 MGH BOILER DRAIN BARCODED</v>
          </cell>
        </row>
        <row r="307">
          <cell r="E307" t="str">
            <v>LF5010112129802</v>
          </cell>
          <cell r="F307" t="str">
            <v>3/4 C X 3/4 MIP DIELECTRIC UNION LF</v>
          </cell>
        </row>
        <row r="308">
          <cell r="E308" t="str">
            <v>LF5010508089802</v>
          </cell>
          <cell r="F308" t="str">
            <v>1/2 C X 1/2 FIP       DI ELECTRIC UNION</v>
          </cell>
        </row>
        <row r="309">
          <cell r="E309" t="str">
            <v>LF5010508129802</v>
          </cell>
          <cell r="F309" t="str">
            <v>1/2 C X 3/4 FIP       DI ELECTRIC UNION</v>
          </cell>
        </row>
        <row r="310">
          <cell r="E310" t="str">
            <v>LF5010512129802</v>
          </cell>
          <cell r="F310" t="str">
            <v>3/4 C X 3/4 FIP       DI ELECTRIC UNION</v>
          </cell>
        </row>
        <row r="311">
          <cell r="E311" t="str">
            <v>LF5010524249802</v>
          </cell>
          <cell r="F311" t="str">
            <v>1 1/2 C X 1 1/2 FIP   DI ELECTRIC UNION</v>
          </cell>
        </row>
        <row r="312">
          <cell r="E312" t="str">
            <v>LF8087508089802</v>
          </cell>
          <cell r="F312" t="str">
            <v>1/2 FIP X 1/2 FIP GATE VALVE LEAD FREE</v>
          </cell>
        </row>
        <row r="313">
          <cell r="E313" t="str">
            <v>LF8087512129802</v>
          </cell>
          <cell r="F313" t="str">
            <v>3/4 FIP X 3/4 FIP GATE VALVE LEAD FREE</v>
          </cell>
        </row>
        <row r="314">
          <cell r="E314" t="str">
            <v>LF8236614140402</v>
          </cell>
          <cell r="F314" t="str">
            <v>7/8 OD COMP X 7/8 OD COMP 1/4 EZ-ADD-A-V</v>
          </cell>
        </row>
        <row r="315">
          <cell r="E315" t="str">
            <v>LF8489708089802</v>
          </cell>
          <cell r="F315" t="str">
            <v>1/2 C X 1/2 C SWING CHECK VALVE LEAD FRE</v>
          </cell>
        </row>
        <row r="316">
          <cell r="E316" t="str">
            <v>LF8489732329802</v>
          </cell>
          <cell r="F316" t="str">
            <v>2 C X 2 C SWING CHECK VALVE LEAD FREE</v>
          </cell>
        </row>
        <row r="317">
          <cell r="E317" t="str">
            <v>LF8489816169802</v>
          </cell>
          <cell r="F317" t="str">
            <v>1 FIP X 1 FIP SWING CHECK VALVE LEAD FRE</v>
          </cell>
        </row>
        <row r="318">
          <cell r="E318">
            <v>8490508989802</v>
          </cell>
          <cell r="F318" t="str">
            <v>3 3/8 CENTER CHROME PLATED SHOWER FAUCET</v>
          </cell>
        </row>
        <row r="319">
          <cell r="E319">
            <v>8490616169802</v>
          </cell>
          <cell r="F319" t="str">
            <v>1 MIP X 1 FIP OUTLET BRONZE DRM BARREL F</v>
          </cell>
        </row>
        <row r="321">
          <cell r="E321">
            <v>7793808125202</v>
          </cell>
          <cell r="F321" t="str">
            <v>1/2 PEX X 3/4 MGH 8 IN ANTI SIPHON FROST</v>
          </cell>
        </row>
        <row r="322">
          <cell r="E322">
            <v>7793908125202</v>
          </cell>
          <cell r="F322" t="str">
            <v>1/2 PEX X 3/4 MGH 8 IN FROST PROOF FAUCE</v>
          </cell>
        </row>
        <row r="323">
          <cell r="E323">
            <v>7793908126102</v>
          </cell>
          <cell r="F323" t="str">
            <v>1/2 PEX X 3/4 MGH 12 IN FROST PROOF FAUC</v>
          </cell>
        </row>
        <row r="324">
          <cell r="E324">
            <v>8085808125202</v>
          </cell>
          <cell r="F324" t="str">
            <v>1/2 C 1/2 MIP X 3/4 MGH 8IN ANTI SIPH FP</v>
          </cell>
        </row>
        <row r="325">
          <cell r="E325">
            <v>8085808125602</v>
          </cell>
          <cell r="F325" t="str">
            <v>1/2 C 1/2 MIP X 3/4 MGH 10IN ANTI SIPH F</v>
          </cell>
        </row>
        <row r="326">
          <cell r="E326">
            <v>8085808126102</v>
          </cell>
          <cell r="F326" t="str">
            <v>1/2 C 1/2 MIP X 3/4 MGH 12IN ANTI SIPH F</v>
          </cell>
        </row>
        <row r="327">
          <cell r="E327">
            <v>8086308124202</v>
          </cell>
          <cell r="F327" t="str">
            <v>1/2C OR 1/2MIP X 3/4MGH 4 INCH FROSTPROO</v>
          </cell>
        </row>
        <row r="328">
          <cell r="E328">
            <v>8086308124702</v>
          </cell>
          <cell r="F328" t="str">
            <v>1/2C OR 1/2MIP X 3/4MGH 6IN FROST PROOF</v>
          </cell>
        </row>
        <row r="329">
          <cell r="E329">
            <v>8086308125202</v>
          </cell>
          <cell r="F329" t="str">
            <v>1/2C OR 1/2MIP X 3/4 MGH 8IN FROST PROOF</v>
          </cell>
        </row>
        <row r="330">
          <cell r="E330">
            <v>8086308125602</v>
          </cell>
          <cell r="F330" t="str">
            <v>1/2C OR 1/2MIP X 3/4 MGH 10IN FROST PROO</v>
          </cell>
        </row>
        <row r="331">
          <cell r="E331">
            <v>8086308126102</v>
          </cell>
          <cell r="F331" t="str">
            <v>1/2C OR 1/2MIP X 3/4 MGH 12IN JMFI FP FA</v>
          </cell>
        </row>
        <row r="332">
          <cell r="E332">
            <v>8086408125202</v>
          </cell>
          <cell r="F332" t="str">
            <v>1/2 FIP 3/4 MIP X 3/4MGH 8IN ANTI SI FP</v>
          </cell>
        </row>
        <row r="333">
          <cell r="E333">
            <v>8086408125602</v>
          </cell>
          <cell r="F333" t="str">
            <v>1/2 FIP 3/4 MIP X 3/4MGH 10IN ANTI S FP</v>
          </cell>
        </row>
        <row r="334">
          <cell r="E334">
            <v>8086408126102</v>
          </cell>
          <cell r="F334" t="str">
            <v>1/2 FIP 3/4 MIP 3/4 MGH 12IN ANTI SIPH F</v>
          </cell>
        </row>
        <row r="335">
          <cell r="E335">
            <v>8086508124700</v>
          </cell>
          <cell r="F335" t="str">
            <v>1/2 FIP 3/4 MIP X 3/4MGH 6IN FROST PROOF</v>
          </cell>
        </row>
        <row r="336">
          <cell r="E336">
            <v>8086508125202</v>
          </cell>
          <cell r="F336" t="str">
            <v>1/2 FIP 3/4 MIP X 3/4MGH 8IN FROST PROOF</v>
          </cell>
        </row>
        <row r="337">
          <cell r="E337">
            <v>8086508126102</v>
          </cell>
          <cell r="F337" t="str">
            <v>1/2 FIP 3/4 MIP X 3/4MGH 12IN FROST PROO</v>
          </cell>
        </row>
        <row r="338">
          <cell r="E338">
            <v>8486608126102</v>
          </cell>
          <cell r="F338" t="str">
            <v>1/2 PUSH FIT X 3/4 MGH 12 AWN FAUCET W</v>
          </cell>
        </row>
        <row r="340">
          <cell r="E340">
            <v>8071512129802</v>
          </cell>
          <cell r="F340" t="str">
            <v>3/4 FIP X 3/4 MGH CELCON SILL FAUCET BAR</v>
          </cell>
        </row>
        <row r="341">
          <cell r="E341">
            <v>8179008129802</v>
          </cell>
          <cell r="F341" t="str">
            <v>1/2 MIP X 3/4 CELCON HOSE BIBB BARCODED</v>
          </cell>
        </row>
        <row r="342">
          <cell r="E342">
            <v>8179012129802</v>
          </cell>
          <cell r="F342" t="str">
            <v>3/4 MIP X 3/4 CELCON HOSE BIBB BARCODED</v>
          </cell>
        </row>
        <row r="343">
          <cell r="E343">
            <v>8182608129802</v>
          </cell>
          <cell r="F343" t="str">
            <v>1/2 MIP X 3/4 MGH CELCON BOILER DRAIN BA</v>
          </cell>
        </row>
        <row r="344">
          <cell r="E344">
            <v>8182612129802</v>
          </cell>
          <cell r="F344" t="str">
            <v>3/4 MIP X 3/4 MGH CELCON BOILER DRAIN BA</v>
          </cell>
        </row>
        <row r="345">
          <cell r="E345">
            <v>8183608089802</v>
          </cell>
          <cell r="F345" t="str">
            <v>1/2 S X 1/2 S CPVC STOP VALVE BARCODED</v>
          </cell>
        </row>
        <row r="346">
          <cell r="E346">
            <v>8183612129802</v>
          </cell>
          <cell r="F346" t="str">
            <v>3/4 S X 3/4 S CPVC STOP VALVE BARCODED</v>
          </cell>
        </row>
        <row r="347">
          <cell r="E347">
            <v>8183808089802</v>
          </cell>
          <cell r="F347" t="str">
            <v>1/2 S X 1/2 S CPVC STOP AND WASTE VALVE</v>
          </cell>
        </row>
        <row r="348">
          <cell r="E348">
            <v>8184012129802</v>
          </cell>
          <cell r="F348" t="str">
            <v>3/4 S X 3/4 S PVC STOP VALVE BC</v>
          </cell>
        </row>
        <row r="349">
          <cell r="E349">
            <v>8184208089802</v>
          </cell>
          <cell r="F349" t="str">
            <v>1/2 S X 1/2 S PVC STOP WASTE VALVE BARCO</v>
          </cell>
        </row>
        <row r="350">
          <cell r="E350">
            <v>8184408129802</v>
          </cell>
          <cell r="F350" t="str">
            <v>1/2 S X 3/4 MGH CPVC BOILER DRAIN BARCOD</v>
          </cell>
        </row>
        <row r="351">
          <cell r="F351" t="str">
            <v xml:space="preserve">HANDLING CHARGE                                                                 </v>
          </cell>
        </row>
        <row r="352">
          <cell r="F352" t="str">
            <v xml:space="preserve">FREIGHT CHARGE                                                                  </v>
          </cell>
        </row>
        <row r="353">
          <cell r="E353">
            <v>8183216169802</v>
          </cell>
          <cell r="F353" t="str">
            <v>1 S X 1 S PVC SCH 40 BALL VALVE BARCODED</v>
          </cell>
        </row>
        <row r="354">
          <cell r="E354">
            <v>8183220209802</v>
          </cell>
          <cell r="F354" t="str">
            <v>1 1/4 S X 1 1/4 S PVC SCH 40 BALL VALVE</v>
          </cell>
        </row>
        <row r="355">
          <cell r="E355">
            <v>8183412129802</v>
          </cell>
          <cell r="F355" t="str">
            <v>3/4 FIP X 3/4 FIP PVC BALL VALVE BARCODE</v>
          </cell>
        </row>
        <row r="356">
          <cell r="E356">
            <v>8183416169802</v>
          </cell>
          <cell r="F356" t="str">
            <v>1 FIP X 1 FIP PVC BALL VALVE BARCODED</v>
          </cell>
        </row>
        <row r="357">
          <cell r="E357">
            <v>8183420209802</v>
          </cell>
          <cell r="F357" t="str">
            <v>1 1/4 FIP X 1 1/4 FIP PVC BALL VALVE BAR</v>
          </cell>
        </row>
        <row r="358">
          <cell r="E358">
            <v>8183424249802</v>
          </cell>
          <cell r="F358" t="str">
            <v>1 1/2 FIP X 1 1/2 FIP PVC BALL VALVE BAR</v>
          </cell>
        </row>
        <row r="359">
          <cell r="E359">
            <v>8183432329802</v>
          </cell>
          <cell r="F359" t="str">
            <v>2 FIP X 2 FIP PVC BALL VALVE BARCODED</v>
          </cell>
        </row>
        <row r="360">
          <cell r="E360">
            <v>8184612129802</v>
          </cell>
          <cell r="F360" t="str">
            <v>3/4 S X 3/4 S CPVC BALL VALVE BARCODED</v>
          </cell>
        </row>
        <row r="361">
          <cell r="E361">
            <v>8185016169802</v>
          </cell>
          <cell r="F361" t="str">
            <v>1 S X 1 S PVC CHECK VALVE BC</v>
          </cell>
        </row>
        <row r="362">
          <cell r="E362">
            <v>8189912129802</v>
          </cell>
          <cell r="F362" t="str">
            <v>3/4 COMP X 3/4 COMP PVC COUPLING BARCODE</v>
          </cell>
        </row>
        <row r="363">
          <cell r="E363">
            <v>8189916169802</v>
          </cell>
          <cell r="F363" t="str">
            <v>1 COMP X 1 COMP PVC COUPLING BARCODED</v>
          </cell>
        </row>
        <row r="364">
          <cell r="E364">
            <v>8183208089802</v>
          </cell>
          <cell r="F364" t="str">
            <v>1/2 S X 1/2 S PVC SCH 40 BALL VALVE BARC</v>
          </cell>
        </row>
        <row r="365">
          <cell r="E365">
            <v>8183212129802</v>
          </cell>
          <cell r="F365" t="str">
            <v>3/4 S X 3/4 S PVC SCH 40 BALL VALVE BARC</v>
          </cell>
        </row>
        <row r="366">
          <cell r="E366">
            <v>8183216169802</v>
          </cell>
          <cell r="F366" t="str">
            <v>1 S X 1 S PVC SCH 40 BALL VALVE BARCODED</v>
          </cell>
        </row>
        <row r="367">
          <cell r="E367">
            <v>8183220209802</v>
          </cell>
          <cell r="F367" t="str">
            <v>1 1/4 S X 1 1/4 S PVC SCH 40 BALL VALVE</v>
          </cell>
        </row>
        <row r="368">
          <cell r="E368">
            <v>8183224249802</v>
          </cell>
          <cell r="F368" t="str">
            <v>1 1/2 S X 1 1/2 S PVC SCH 40 BALL VALVE</v>
          </cell>
        </row>
        <row r="369">
          <cell r="E369">
            <v>8183232329802</v>
          </cell>
          <cell r="F369" t="str">
            <v>2 S X 2 S PVC SCH 40 BALL VALVE BARCODED</v>
          </cell>
        </row>
        <row r="370">
          <cell r="E370">
            <v>8183408089802</v>
          </cell>
          <cell r="F370" t="str">
            <v>1/2 FIP X 1/2 FIP PVC BALL VALVE BARCODE</v>
          </cell>
        </row>
        <row r="371">
          <cell r="E371">
            <v>8183412129802</v>
          </cell>
          <cell r="F371" t="str">
            <v>3/4 FIP X 3/4 FIP PVC BALL VALVE BARCODE</v>
          </cell>
        </row>
        <row r="372">
          <cell r="E372">
            <v>8183416169802</v>
          </cell>
          <cell r="F372" t="str">
            <v>1 FIP X 1 FIP PVC BALL VALVE BARCODED</v>
          </cell>
        </row>
        <row r="373">
          <cell r="E373">
            <v>8183420209802</v>
          </cell>
          <cell r="F373" t="str">
            <v>1 1/4 FIP X 1 1/4 FIP PVC BALL VALVE BAR</v>
          </cell>
        </row>
        <row r="374">
          <cell r="E374">
            <v>8183424249802</v>
          </cell>
          <cell r="F374" t="str">
            <v>1 1/2 FIP X 1 1/2 FIP PVC BALL VALVE BAR</v>
          </cell>
        </row>
        <row r="375">
          <cell r="E375">
            <v>8183432329802</v>
          </cell>
          <cell r="F375" t="str">
            <v>2 FIP X 2 FIP PVC BALL VALVE BARCODED</v>
          </cell>
        </row>
        <row r="376">
          <cell r="E376">
            <v>8184608089802</v>
          </cell>
          <cell r="F376" t="str">
            <v>1/2 S X 1/2 S CPVC BALL VALVE BARCODED</v>
          </cell>
        </row>
        <row r="377">
          <cell r="E377">
            <v>8184908089802</v>
          </cell>
          <cell r="F377" t="str">
            <v>1/2 FIP X 1/2 FIP PVC CHECK VALVE BC</v>
          </cell>
        </row>
        <row r="378">
          <cell r="E378">
            <v>8184924249802</v>
          </cell>
          <cell r="F378" t="str">
            <v>1 1/2 FIP X 1 1/2 FIP PVC CHECK VALVE BC</v>
          </cell>
        </row>
        <row r="379">
          <cell r="E379">
            <v>8184932329802</v>
          </cell>
          <cell r="F379" t="str">
            <v>2 FIP X 2 FIP PVC CHECK VALVE BARCODED</v>
          </cell>
        </row>
        <row r="380">
          <cell r="E380">
            <v>8185024249802</v>
          </cell>
          <cell r="F380" t="str">
            <v>1 1/2 S X 1 1/2 S PVC CHECK VALVE BC</v>
          </cell>
        </row>
        <row r="381">
          <cell r="E381">
            <v>8189908089802</v>
          </cell>
          <cell r="F381" t="str">
            <v>1/2 COMP X 1/2 COMP PVC COUPLING BARCODE</v>
          </cell>
        </row>
        <row r="382">
          <cell r="E382">
            <v>8189912129802</v>
          </cell>
          <cell r="F382" t="str">
            <v>3/4 COMP X 3/4 COMP PVC COUPLING BARCODE</v>
          </cell>
        </row>
        <row r="383">
          <cell r="E383">
            <v>8189916169802</v>
          </cell>
          <cell r="F383" t="str">
            <v>1 COMP X 1 COMP PVC COUPLING BARCODED</v>
          </cell>
        </row>
        <row r="384">
          <cell r="E384">
            <v>8189920209802</v>
          </cell>
          <cell r="F384" t="str">
            <v>1 1/4 COMP X 1 1/4 COMP PVC COUPLING BAR</v>
          </cell>
        </row>
        <row r="385">
          <cell r="E385">
            <v>8189924249802</v>
          </cell>
          <cell r="F385" t="str">
            <v>1 1/2 COMP X 1 1/2 COMP PVC COUPLING BAR</v>
          </cell>
        </row>
        <row r="386">
          <cell r="E386">
            <v>8189932329802</v>
          </cell>
          <cell r="F386" t="str">
            <v>2 COMP X 2 COMP PVC COUPLING BARCODED</v>
          </cell>
        </row>
        <row r="387">
          <cell r="E387">
            <v>8179012129802</v>
          </cell>
          <cell r="F387" t="str">
            <v>3/4 MIP X 3/4 CELCON HOSE BIBB BARCODED</v>
          </cell>
        </row>
        <row r="388">
          <cell r="E388">
            <v>8182612129802</v>
          </cell>
          <cell r="F388" t="str">
            <v>3/4 MIP X 3/4 MGH CELCON BOILER DRAIN BA</v>
          </cell>
        </row>
        <row r="389">
          <cell r="E389">
            <v>8184408129802</v>
          </cell>
          <cell r="F389" t="str">
            <v>1/2 S X 3/4 MGH CPVC BOILER DRAIN BARCOD</v>
          </cell>
        </row>
        <row r="390">
          <cell r="E390">
            <v>8183608089802</v>
          </cell>
          <cell r="F390" t="str">
            <v>1/2 S X 1/2 S CPVC STOP VALVE BARCODED</v>
          </cell>
        </row>
        <row r="391">
          <cell r="E391">
            <v>8183612129802</v>
          </cell>
          <cell r="F391" t="str">
            <v>3/4 S X 3/4 S CPVC STOP VALVE BARCODED</v>
          </cell>
        </row>
        <row r="392">
          <cell r="E392">
            <v>8183808089802</v>
          </cell>
          <cell r="F392" t="str">
            <v>1/2 S X 1/2 S CPVC STOP AND WASTE VALVE</v>
          </cell>
        </row>
        <row r="393">
          <cell r="E393">
            <v>8184212129802</v>
          </cell>
          <cell r="F393" t="str">
            <v>3/4 S X 3/4 S PVC STOP WASTE VALVE BARCO</v>
          </cell>
        </row>
        <row r="394">
          <cell r="E394">
            <v>8182016169802</v>
          </cell>
          <cell r="F394" t="str">
            <v>1 S X 1 S SCHEDULE 80 PVC UNION BARCODED</v>
          </cell>
        </row>
        <row r="395">
          <cell r="E395">
            <v>8087908129802</v>
          </cell>
          <cell r="F395" t="str">
            <v>1/2 MIP (1/2C) x 3/4 MGH NO KINK HOSE BI</v>
          </cell>
        </row>
        <row r="396">
          <cell r="E396" t="str">
            <v>LF5488506069800</v>
          </cell>
          <cell r="F396" t="str">
            <v>3/8 COMP X 3/8 COMP STRAIGHT NEEDLE VLV</v>
          </cell>
        </row>
        <row r="397">
          <cell r="E397" t="str">
            <v>LF5488704029800</v>
          </cell>
          <cell r="F397" t="str">
            <v>1/4 COMP X 1/8 MIP ANGLE NEEDLE VALVE LF</v>
          </cell>
        </row>
        <row r="398">
          <cell r="E398" t="str">
            <v>LF7799308049802</v>
          </cell>
          <cell r="F398" t="str">
            <v>1/2 PEX X 1/4 OD COMP 1/4 TURN ANGLE STO</v>
          </cell>
        </row>
        <row r="399">
          <cell r="E399" t="str">
            <v>LF7799308069802</v>
          </cell>
          <cell r="F399" t="str">
            <v>1/2 PEX X 3/8 OD COMP 1/4 TURN ANGLE STO</v>
          </cell>
        </row>
        <row r="400">
          <cell r="E400" t="str">
            <v>LF7799708069802</v>
          </cell>
          <cell r="F400" t="str">
            <v>1/2 PEX X 3/8 OD COMP STR 1/4 TURN STOP</v>
          </cell>
        </row>
        <row r="401">
          <cell r="E401" t="str">
            <v>LF8184104989800</v>
          </cell>
          <cell r="F401" t="str">
            <v>1/4 REGULAR SADDLE VALVE DRILL TYPE LEAD</v>
          </cell>
        </row>
        <row r="402">
          <cell r="E402" t="str">
            <v>LF8184704989800</v>
          </cell>
          <cell r="F402" t="str">
            <v>1/4 SELF PIERCING SADDLE VALVE LEAD FREE</v>
          </cell>
        </row>
        <row r="403">
          <cell r="E403" t="str">
            <v>LF8451108069802</v>
          </cell>
          <cell r="F403" t="str">
            <v>1/2 FIP X 3/8 OD COMP 1/4 TURN STR STOP</v>
          </cell>
        </row>
        <row r="404">
          <cell r="E404" t="str">
            <v>LF8452108069802</v>
          </cell>
          <cell r="F404" t="str">
            <v>1/2 FIP X 3/8 OD COMP 1/4 TURN ANG STOP</v>
          </cell>
        </row>
        <row r="405">
          <cell r="E405" t="str">
            <v>LF8452308069802</v>
          </cell>
          <cell r="F405" t="str">
            <v>5/8 OD COMP X 3/8 OD COM 1/4 TURN ANG ST</v>
          </cell>
        </row>
        <row r="407">
          <cell r="E407">
            <v>8098008129802</v>
          </cell>
          <cell r="F407" t="str">
            <v>1/2 MIP X 3/4 MGH 1/4 TURN BOILER DRAIN</v>
          </cell>
        </row>
        <row r="408">
          <cell r="E408">
            <v>8098508129802</v>
          </cell>
          <cell r="F408" t="str">
            <v>1/2 FIP X 3/4 MGH 1/4 TURN FLANGE SILLCO</v>
          </cell>
        </row>
        <row r="409">
          <cell r="E409">
            <v>8478008089800</v>
          </cell>
          <cell r="F409" t="str">
            <v>1/2 FIP X 1/2 FIP 2 PC GAS VALVE YELLOW</v>
          </cell>
        </row>
        <row r="410">
          <cell r="E410" t="str">
            <v>LF5780112129802</v>
          </cell>
          <cell r="F410" t="str">
            <v>3/4 C X 3/4 C FULL PORT BALL VALVE LEAD</v>
          </cell>
        </row>
        <row r="411">
          <cell r="E411" t="str">
            <v>LF5781204049802</v>
          </cell>
          <cell r="F411" t="str">
            <v>1/4 FIP X 1/4 FIP FULL PORT BALL VALVE L</v>
          </cell>
        </row>
        <row r="412">
          <cell r="E412" t="str">
            <v>LF5781206069802</v>
          </cell>
          <cell r="F412" t="str">
            <v>3/8 FIP X 3/8 FIP FULL PORT BALL VALVE L</v>
          </cell>
        </row>
        <row r="413">
          <cell r="E413" t="str">
            <v>LF5781208089802</v>
          </cell>
          <cell r="F413" t="str">
            <v>1/2 FIP X 1/2 FIP FULL PORT BALL VALVE L</v>
          </cell>
        </row>
        <row r="414">
          <cell r="E414" t="str">
            <v>LF5781212129802</v>
          </cell>
          <cell r="F414" t="str">
            <v>3/4 FIP X 3/4 FIP FULL PORT BALL VALVE L</v>
          </cell>
        </row>
        <row r="415">
          <cell r="E415" t="str">
            <v>LF5781216169802</v>
          </cell>
          <cell r="F415" t="str">
            <v>1 FIP X 1 FIP FULL PORT BALL VALVE LEAD</v>
          </cell>
        </row>
        <row r="416">
          <cell r="E416" t="str">
            <v>LF5781220209802</v>
          </cell>
          <cell r="F416" t="str">
            <v>1 1/4 FIP X 1 1/4 FIP FP BALL VLV LEAD F</v>
          </cell>
        </row>
        <row r="417">
          <cell r="E417" t="str">
            <v>LF5781224249802</v>
          </cell>
          <cell r="F417" t="str">
            <v>1 1/2 FIP X 1 1/2 FIP FP BALL VALVE LEAD</v>
          </cell>
        </row>
        <row r="418">
          <cell r="E418" t="str">
            <v>LF5781232329802</v>
          </cell>
          <cell r="F418" t="str">
            <v>2 FIP X 2 FIP FULL PORT BALL VALVE LEAD</v>
          </cell>
        </row>
        <row r="419">
          <cell r="E419" t="str">
            <v>LF5781608089802</v>
          </cell>
          <cell r="F419" t="str">
            <v>1/2 FIP X 1/2 FIP FP BALL VALVE W/ DRAIN</v>
          </cell>
        </row>
        <row r="420">
          <cell r="E420" t="str">
            <v>LF5781612129802</v>
          </cell>
          <cell r="F420" t="str">
            <v>3/4 FIP X 3/4 FIP FP BALL VALVE W/ DRAIN</v>
          </cell>
        </row>
        <row r="421">
          <cell r="E421" t="str">
            <v>LF7791508089802</v>
          </cell>
          <cell r="F421" t="str">
            <v>1/2 PEX X 1/2 PEX BALL VALVE LEAD FREE</v>
          </cell>
        </row>
        <row r="422">
          <cell r="E422" t="str">
            <v>LF7791512129802</v>
          </cell>
          <cell r="F422" t="str">
            <v>3/4 PEX X 3/4 PEX BALL VALVE LEAD FREE</v>
          </cell>
        </row>
        <row r="423">
          <cell r="E423" t="str">
            <v>LF7791516169802</v>
          </cell>
          <cell r="F423" t="str">
            <v>1 PEX X 1 PEX BALL VALVE LEAD FREE</v>
          </cell>
        </row>
        <row r="425">
          <cell r="E425">
            <v>8085508129802</v>
          </cell>
          <cell r="F425" t="str">
            <v>1/2 FIP X 3/4 MGH JMFI BOILER DRAIN SB B</v>
          </cell>
        </row>
        <row r="426">
          <cell r="E426">
            <v>8085512129802</v>
          </cell>
          <cell r="F426" t="str">
            <v>3/4 FIP X 3/4 MGH JMFI BOILER DRAIN SB B</v>
          </cell>
        </row>
        <row r="427">
          <cell r="E427">
            <v>8085708129802</v>
          </cell>
          <cell r="F427" t="str">
            <v>1/2 MIP 1/2 C X 3/4 MGH JMFI BOILER DRAI</v>
          </cell>
        </row>
        <row r="428">
          <cell r="E428">
            <v>8085712129802</v>
          </cell>
          <cell r="F428" t="str">
            <v>3/4 MIP X 3/4 MGH JMFI BOILER DRAIN SB B</v>
          </cell>
        </row>
        <row r="429">
          <cell r="E429">
            <v>8088108129802</v>
          </cell>
          <cell r="F429" t="str">
            <v>1/2 MIP 1/2 C X 3/4 MGH HOSE BIBB JMFI B</v>
          </cell>
        </row>
        <row r="430">
          <cell r="E430">
            <v>8088112129802</v>
          </cell>
          <cell r="F430" t="str">
            <v>3/4 MIP X 3/4 MGH HOSE BIBB JMFI BARCODE</v>
          </cell>
        </row>
        <row r="431">
          <cell r="E431">
            <v>8088308129802</v>
          </cell>
          <cell r="F431" t="str">
            <v>1/2 FIP X 3/4 MGH SILLCOCK BARCODED</v>
          </cell>
        </row>
        <row r="432">
          <cell r="E432">
            <v>8088312129802</v>
          </cell>
          <cell r="F432" t="str">
            <v>3/4 FIP X 3/4 MGH JMFI SILLCOCK BARCODED</v>
          </cell>
        </row>
        <row r="433">
          <cell r="E433">
            <v>8089408129802</v>
          </cell>
          <cell r="F433" t="str">
            <v>1/2 MIP 1/2 C X 3/4 MGH BOILER DRN NO ST</v>
          </cell>
        </row>
        <row r="434">
          <cell r="E434">
            <v>8089412129802</v>
          </cell>
          <cell r="F434" t="str">
            <v>3/4 MIP X 3/4 MGH BOILER DRAIN BARCODED</v>
          </cell>
        </row>
        <row r="435">
          <cell r="E435" t="str">
            <v>LF5010512129802</v>
          </cell>
          <cell r="F435" t="str">
            <v>3/4 C X 3/4 FIP       DI ELECTRIC UNION</v>
          </cell>
        </row>
        <row r="436">
          <cell r="E436" t="str">
            <v>LF5010516169802</v>
          </cell>
          <cell r="F436" t="str">
            <v>1 C X 1 FIP           DI ELECTRIC UNION</v>
          </cell>
        </row>
        <row r="437">
          <cell r="E437" t="str">
            <v>LF8087512129802</v>
          </cell>
          <cell r="F437" t="str">
            <v>3/4 FIP X 3/4 FIP GATE VALVE LEAD FREE</v>
          </cell>
        </row>
        <row r="438">
          <cell r="E438" t="str">
            <v>LF8087516169802</v>
          </cell>
          <cell r="F438" t="str">
            <v>1 FIP X 1 FIP GATE VALVE LEAD FREE</v>
          </cell>
        </row>
        <row r="439">
          <cell r="E439">
            <v>5781204049802</v>
          </cell>
          <cell r="F439" t="str">
            <v>1/4 FIP X 1/4 FIP JMFI 750 BALL VALVE FP</v>
          </cell>
        </row>
        <row r="440">
          <cell r="E440">
            <v>5781216169802</v>
          </cell>
          <cell r="F440" t="str">
            <v>1 FIP X 1 FIP JMFI CSA 750 BALL VALVE FU</v>
          </cell>
        </row>
        <row r="441">
          <cell r="E441">
            <v>5781220209802</v>
          </cell>
          <cell r="F441" t="str">
            <v>1 1/4 FIP X 1 1/4 FIP 750 FULL PORT BALL</v>
          </cell>
        </row>
        <row r="442">
          <cell r="E442">
            <v>5781238389802</v>
          </cell>
          <cell r="F442" t="str">
            <v>3 FIP X 3 FIP JMFI CSA 750 FULL PORT BAL</v>
          </cell>
        </row>
        <row r="443">
          <cell r="E443">
            <v>7179506069802</v>
          </cell>
          <cell r="F443" t="str">
            <v>3/8 FL X 3/8 FL 2 PC JMFI GAS VALVE</v>
          </cell>
        </row>
        <row r="444">
          <cell r="E444">
            <v>7179508089802</v>
          </cell>
          <cell r="F444" t="str">
            <v>1/2 FL X 1/2 FL 2 PC JMFI GAS VALVE</v>
          </cell>
        </row>
        <row r="445">
          <cell r="E445">
            <v>8098008129802</v>
          </cell>
          <cell r="F445" t="str">
            <v>1/2 MIP X 3/4 MGH 1/4 TURN BOILER DRAIN</v>
          </cell>
        </row>
        <row r="446">
          <cell r="E446" t="str">
            <v>LF5780108089802</v>
          </cell>
          <cell r="F446" t="str">
            <v>1/2 C X 1/2 C FULL PORT BALL VALVE LEAD</v>
          </cell>
        </row>
        <row r="447">
          <cell r="E447" t="str">
            <v>LF5780112129802</v>
          </cell>
          <cell r="F447" t="str">
            <v>3/4 C X 3/4 C FULL PORT BALL VALVE LEAD</v>
          </cell>
        </row>
        <row r="448">
          <cell r="E448" t="str">
            <v>LF5781204049802</v>
          </cell>
          <cell r="F448" t="str">
            <v>1/4 FIP X 1/4 FIP FULL PORT BALL VALVE L</v>
          </cell>
        </row>
        <row r="449">
          <cell r="E449" t="str">
            <v>LF5781206069802</v>
          </cell>
          <cell r="F449" t="str">
            <v>3/8 FIP X 3/8 FIP FULL PORT BALL VALVE L</v>
          </cell>
        </row>
        <row r="450">
          <cell r="E450" t="str">
            <v>LF5781208089802</v>
          </cell>
          <cell r="F450" t="str">
            <v>1/2 FIP X 1/2 FIP FULL PORT BALL VALVE L</v>
          </cell>
        </row>
        <row r="451">
          <cell r="E451" t="str">
            <v>LF5781212129802</v>
          </cell>
          <cell r="F451" t="str">
            <v>3/4 FIP X 3/4 FIP FULL PORT BALL VALVE L</v>
          </cell>
        </row>
        <row r="452">
          <cell r="E452" t="str">
            <v>LF5781216169802</v>
          </cell>
          <cell r="F452" t="str">
            <v>1 FIP X 1 FIP FULL PORT BALL VALVE LEAD</v>
          </cell>
        </row>
        <row r="453">
          <cell r="E453" t="str">
            <v>LF5781220209802</v>
          </cell>
          <cell r="F453" t="str">
            <v>1 1/4 FIP X 1 1/4 FIP FP BALL VLV LEAD F</v>
          </cell>
        </row>
        <row r="454">
          <cell r="E454" t="str">
            <v>LF5781224249802</v>
          </cell>
          <cell r="F454" t="str">
            <v>1 1/2 FIP X 1 1/2 FIP FP BALL VALVE LEAD</v>
          </cell>
        </row>
        <row r="455">
          <cell r="E455" t="str">
            <v>LF5781232329802</v>
          </cell>
          <cell r="F455" t="str">
            <v>2 FIP X 2 FIP FULL PORT BALL VALVE LEAD</v>
          </cell>
        </row>
        <row r="456">
          <cell r="E456" t="str">
            <v>LF5781612129802</v>
          </cell>
          <cell r="F456" t="str">
            <v>3/4 FIP X 3/4 FIP FP BALL VALVE W/ DRAIN</v>
          </cell>
        </row>
        <row r="457">
          <cell r="E457" t="str">
            <v>LF7791508089802</v>
          </cell>
          <cell r="F457" t="str">
            <v>1/2 PEX X 1/2 PEX BALL VALVE LEAD FREE</v>
          </cell>
        </row>
        <row r="458">
          <cell r="E458" t="str">
            <v>LF7791512129802</v>
          </cell>
          <cell r="F458" t="str">
            <v>3/4 PEX X 3/4 PEX BALL VALVE LEAD FREE</v>
          </cell>
        </row>
        <row r="459">
          <cell r="E459" t="str">
            <v>LF7791516169802</v>
          </cell>
          <cell r="F459" t="str">
            <v>1 PEX X 1 PEX BALL VALVE LEAD FREE</v>
          </cell>
        </row>
        <row r="460">
          <cell r="E460">
            <v>7178006069802</v>
          </cell>
          <cell r="F460" t="str">
            <v>3/8 FIP X 3/8 FIP 2 PC JMFI GAS VALVE</v>
          </cell>
        </row>
        <row r="461">
          <cell r="E461">
            <v>7178008089802</v>
          </cell>
          <cell r="F461" t="str">
            <v>1/2 FIP X 1/2 FIP 2 PC JMFI 600 GAS VALV</v>
          </cell>
        </row>
        <row r="462">
          <cell r="E462">
            <v>7178012129802</v>
          </cell>
          <cell r="F462" t="str">
            <v>3/4 FIP X 3/4 FIP 2 PC JMFI 600 GAS VALV</v>
          </cell>
        </row>
        <row r="463">
          <cell r="E463">
            <v>7191208089802</v>
          </cell>
          <cell r="F463" t="str">
            <v>1/2 FL X 1/2 FIP 2 PC JMFI 600 GAS VALVE</v>
          </cell>
        </row>
        <row r="464">
          <cell r="E464">
            <v>7191208129802</v>
          </cell>
          <cell r="F464" t="str">
            <v>1/2 FL X 3/4 FIP 2 PC JMFI GAS VALVE</v>
          </cell>
        </row>
        <row r="465">
          <cell r="E465">
            <v>8478008089800</v>
          </cell>
          <cell r="F465" t="str">
            <v>1/2 FIP X 1/2 FIP 2 PC GAS VALVE YELLOW</v>
          </cell>
        </row>
        <row r="466">
          <cell r="E466">
            <v>8085508129802</v>
          </cell>
          <cell r="F466" t="str">
            <v>1/2 FIP X 3/4 MGH JMFI BOILER DRAIN SB B</v>
          </cell>
        </row>
        <row r="467">
          <cell r="E467">
            <v>8085512129802</v>
          </cell>
          <cell r="F467" t="str">
            <v>3/4 FIP X 3/4 MGH JMFI BOILER DRAIN SB B</v>
          </cell>
        </row>
        <row r="468">
          <cell r="E468">
            <v>8085708129802</v>
          </cell>
          <cell r="F468" t="str">
            <v>1/2 MIP 1/2 C X 3/4 MGH JMFI BOILER DRAI</v>
          </cell>
        </row>
        <row r="469">
          <cell r="E469">
            <v>8085712129802</v>
          </cell>
          <cell r="F469" t="str">
            <v>3/4 MIP X 3/4 MGH JMFI BOILER DRAIN SB B</v>
          </cell>
        </row>
        <row r="470">
          <cell r="E470">
            <v>8086308125602</v>
          </cell>
          <cell r="F470" t="str">
            <v>1/2C OR 1/2MIP X 3/4 MGH 10IN FROST PROO</v>
          </cell>
        </row>
        <row r="471">
          <cell r="E471">
            <v>8086308126102</v>
          </cell>
          <cell r="F471" t="str">
            <v>1/2C OR 1/2MIP X 3/4 MGH 12IN JMFI FP FA</v>
          </cell>
        </row>
        <row r="472">
          <cell r="E472">
            <v>8088108129802</v>
          </cell>
          <cell r="F472" t="str">
            <v>1/2 MIP 1/2 C X 3/4 MGH HOSE BIBB JMFI B</v>
          </cell>
        </row>
        <row r="473">
          <cell r="E473">
            <v>8088112129802</v>
          </cell>
          <cell r="F473" t="str">
            <v>3/4 MIP X 3/4 MGH HOSE BIBB JMFI BARCODE</v>
          </cell>
        </row>
        <row r="474">
          <cell r="E474">
            <v>8089408129802</v>
          </cell>
          <cell r="F474" t="str">
            <v>1/2 MIP 1/2 C X 3/4 MGH BOILER DRN NO ST</v>
          </cell>
        </row>
        <row r="475">
          <cell r="E475">
            <v>8089412129802</v>
          </cell>
          <cell r="F475" t="str">
            <v>3/4 MIP X 3/4 MGH BOILER DRAIN BARCODED</v>
          </cell>
        </row>
        <row r="476">
          <cell r="E476" t="str">
            <v>LF5010112129802</v>
          </cell>
          <cell r="F476" t="str">
            <v>3/4 C X 3/4 MIP DIELECTRIC UNION LF</v>
          </cell>
        </row>
        <row r="477">
          <cell r="E477" t="str">
            <v>LF5010512129802</v>
          </cell>
          <cell r="F477" t="str">
            <v>3/4 C X 3/4 FIP       DI ELECTRIC UNION</v>
          </cell>
        </row>
        <row r="478">
          <cell r="E478" t="str">
            <v>LF5010516169802</v>
          </cell>
          <cell r="F478" t="str">
            <v>1 C X 1 FIP           DI ELECTRIC UNION</v>
          </cell>
        </row>
        <row r="479">
          <cell r="E479" t="str">
            <v>LF8087508089802</v>
          </cell>
          <cell r="F479" t="str">
            <v>1/2 FIP X 1/2 FIP GATE VALVE LEAD FREE</v>
          </cell>
        </row>
        <row r="480">
          <cell r="E480" t="str">
            <v>LF8087512129802</v>
          </cell>
          <cell r="F480" t="str">
            <v>3/4 FIP X 3/4 FIP GATE VALVE LEAD FREE</v>
          </cell>
        </row>
        <row r="481">
          <cell r="E481" t="str">
            <v>LF8087516169802</v>
          </cell>
          <cell r="F481" t="str">
            <v>1 FIP X 1 FIP GATE VALVE LEAD FREE</v>
          </cell>
        </row>
        <row r="482">
          <cell r="E482" t="str">
            <v>LF8087524249802</v>
          </cell>
          <cell r="F482" t="str">
            <v>1 1/2 FIP X 1 1/2 FIP GATE VALVE LEAD FR</v>
          </cell>
        </row>
        <row r="483">
          <cell r="E483" t="str">
            <v>LF8088908089802</v>
          </cell>
          <cell r="F483" t="str">
            <v>1/2 C X 1/2 C STOP &amp; WASTE VALVE LEAD FR</v>
          </cell>
        </row>
        <row r="484">
          <cell r="E484" t="str">
            <v>LF8089108089802</v>
          </cell>
          <cell r="F484" t="str">
            <v>1/2 FIP X 1/2 FIP STOP &amp; WASTE VALVE LEA</v>
          </cell>
        </row>
        <row r="485">
          <cell r="E485" t="str">
            <v>LF8089408129802</v>
          </cell>
          <cell r="F485" t="str">
            <v>1/2 MIP 1/2 C X 3/4 MGH BOILER DRAIN LEA</v>
          </cell>
        </row>
        <row r="486">
          <cell r="E486" t="str">
            <v>LF8089512129802</v>
          </cell>
          <cell r="F486" t="str">
            <v>3/4 FIP X 3/4 FIP STOP VALVE LEAD FREE</v>
          </cell>
        </row>
        <row r="487">
          <cell r="E487">
            <v>8087908129802</v>
          </cell>
          <cell r="F487" t="str">
            <v>1/2 MIP (1/2C) x 3/4 MGH NO KINK HOSE BI</v>
          </cell>
        </row>
        <row r="488">
          <cell r="E488" t="str">
            <v>GE8184704989800</v>
          </cell>
          <cell r="F488" t="str">
            <v>1/4 SELF PIERCE SADDLE VALVE  SELF TAP L</v>
          </cell>
        </row>
        <row r="489">
          <cell r="E489" t="str">
            <v>LF5488504049800</v>
          </cell>
          <cell r="F489" t="str">
            <v>1/4 COMP X 1/4 COMP STRAIGHT NEEDLE VLV</v>
          </cell>
        </row>
        <row r="490">
          <cell r="E490" t="str">
            <v>LF5488506069800</v>
          </cell>
          <cell r="F490" t="str">
            <v>3/8 COMP X 3/8 COMP STRAIGHT NEEDLE VLV</v>
          </cell>
        </row>
        <row r="491">
          <cell r="E491" t="str">
            <v>LF5488704049800</v>
          </cell>
          <cell r="F491" t="str">
            <v>1/4 COMP X 1/4 MIP ANGLE NEEDLE VALVE LF</v>
          </cell>
        </row>
        <row r="492">
          <cell r="E492" t="str">
            <v>LF7783008069902</v>
          </cell>
          <cell r="F492" t="str">
            <v>1/2 PEX X 3/8 OD COMP STRAIGHT CHROME ST</v>
          </cell>
        </row>
        <row r="493">
          <cell r="E493" t="str">
            <v>LF7799308049802</v>
          </cell>
          <cell r="F493" t="str">
            <v>1/2 PEX X 1/4 OD COMP 1/4 TURN ANGLE STO</v>
          </cell>
        </row>
        <row r="494">
          <cell r="E494" t="str">
            <v>LF7799308069802</v>
          </cell>
          <cell r="F494" t="str">
            <v>1/2 PEX X 3/8 OD COMP 1/4 TURN ANGLE STO</v>
          </cell>
        </row>
        <row r="495">
          <cell r="E495" t="str">
            <v>LF7799708069802</v>
          </cell>
          <cell r="F495" t="str">
            <v>1/2 PEX X 3/8 OD COMP STR 1/4 TURN STOP</v>
          </cell>
        </row>
        <row r="496">
          <cell r="E496" t="str">
            <v>LF8451106069802</v>
          </cell>
          <cell r="F496" t="str">
            <v>3/8 FIP X 3/8 OD COMP 1/4 TURN STR STOP</v>
          </cell>
        </row>
        <row r="497">
          <cell r="E497" t="str">
            <v>LF8451108069802</v>
          </cell>
          <cell r="F497" t="str">
            <v>1/2 FIP X 3/8 OD COMP 1/4 TURN STR STOP</v>
          </cell>
        </row>
        <row r="498">
          <cell r="E498" t="str">
            <v>LF8452108069802</v>
          </cell>
          <cell r="F498" t="str">
            <v>1/2 FIP X 3/8 OD COMP 1/4 TURN ANG STOP</v>
          </cell>
        </row>
        <row r="499">
          <cell r="E499" t="str">
            <v>LF8452308069802</v>
          </cell>
          <cell r="F499" t="str">
            <v>5/8 OD COMP X 3/8 OD COM 1/4 TURN ANG ST</v>
          </cell>
        </row>
        <row r="500">
          <cell r="E500">
            <v>8189908089802</v>
          </cell>
          <cell r="F500" t="str">
            <v>1/2 COMP X 1/2 COMP PVC COUPLING BARCODE</v>
          </cell>
        </row>
        <row r="501">
          <cell r="E501">
            <v>8189912129802</v>
          </cell>
          <cell r="F501" t="str">
            <v>3/4 COMP X 3/4 COMP PVC COUPLING BARCODE</v>
          </cell>
        </row>
        <row r="502">
          <cell r="E502">
            <v>8189916169802</v>
          </cell>
          <cell r="F502" t="str">
            <v>1 COMP X 1 COMP PVC COUPLING BARCODED</v>
          </cell>
        </row>
        <row r="503">
          <cell r="E503">
            <v>8189920209802</v>
          </cell>
          <cell r="F503" t="str">
            <v>1 1/4 COMP X 1 1/4 COMP PVC COUPLING BAR</v>
          </cell>
        </row>
        <row r="504">
          <cell r="E504">
            <v>8189924249802</v>
          </cell>
          <cell r="F504" t="str">
            <v>1 1/2 COMP X 1 1/2 COMP PVC COUPLING BAR</v>
          </cell>
        </row>
        <row r="505">
          <cell r="E505">
            <v>8189932329802</v>
          </cell>
          <cell r="F505" t="str">
            <v>2 COMP X 2 COMP PVC COUPLING BARCODED</v>
          </cell>
        </row>
        <row r="506">
          <cell r="E506">
            <v>8189942429802</v>
          </cell>
          <cell r="F506" t="str">
            <v>4 COMP X 4 COMP PVC COUPLING BARCODED</v>
          </cell>
        </row>
        <row r="507">
          <cell r="E507">
            <v>8178316169802</v>
          </cell>
          <cell r="F507" t="str">
            <v>1 S X 1 S SCHEDULE 80 PVC BALL VALVE BAR</v>
          </cell>
        </row>
        <row r="508">
          <cell r="E508">
            <v>8183208089802</v>
          </cell>
          <cell r="F508" t="str">
            <v>1/2 S X 1/2 S PVC SCH 40 BALL VALVE BARC</v>
          </cell>
        </row>
        <row r="509">
          <cell r="E509">
            <v>8183212129802</v>
          </cell>
          <cell r="F509" t="str">
            <v>3/4 S X 3/4 S PVC SCH 40 BALL VALVE BARC</v>
          </cell>
        </row>
        <row r="510">
          <cell r="E510">
            <v>8183216169802</v>
          </cell>
          <cell r="F510" t="str">
            <v>1 S X 1 S PVC SCH 40 BALL VALVE BARCODED</v>
          </cell>
        </row>
        <row r="511">
          <cell r="E511">
            <v>8183224249802</v>
          </cell>
          <cell r="F511" t="str">
            <v>1 1/2 S X 1 1/2 S PVC SCH 40 BALL VALVE</v>
          </cell>
        </row>
        <row r="512">
          <cell r="E512">
            <v>8183232329802</v>
          </cell>
          <cell r="F512" t="str">
            <v>2 S X 2 S PVC SCH 40 BALL VALVE BARCODED</v>
          </cell>
        </row>
        <row r="513">
          <cell r="E513">
            <v>8183242429802</v>
          </cell>
          <cell r="F513" t="str">
            <v>4 S X 4 S PVC SCHED 40 BALL VALVE BC</v>
          </cell>
        </row>
        <row r="514">
          <cell r="E514">
            <v>8183408089802</v>
          </cell>
          <cell r="F514" t="str">
            <v>1/2 FIP X 1/2 FIP PVC BALL VALVE BARCODE</v>
          </cell>
        </row>
        <row r="515">
          <cell r="E515">
            <v>8183412129802</v>
          </cell>
          <cell r="F515" t="str">
            <v>3/4 FIP X 3/4 FIP PVC BALL VALVE BARCODE</v>
          </cell>
        </row>
        <row r="516">
          <cell r="E516">
            <v>8183416169802</v>
          </cell>
          <cell r="F516" t="str">
            <v>1 FIP X 1 FIP PVC BALL VALVE BARCODED</v>
          </cell>
        </row>
        <row r="517">
          <cell r="E517">
            <v>8183420209802</v>
          </cell>
          <cell r="F517" t="str">
            <v>1 1/4 FIP X 1 1/4 FIP PVC BALL VALVE BAR</v>
          </cell>
        </row>
        <row r="518">
          <cell r="E518">
            <v>8183432329802</v>
          </cell>
          <cell r="F518" t="str">
            <v>2 FIP X 2 FIP PVC BALL VALVE BARCODED</v>
          </cell>
        </row>
        <row r="519">
          <cell r="E519">
            <v>8184608089802</v>
          </cell>
          <cell r="F519" t="str">
            <v>1/2 S X 1/2 S CPVC BALL VALVE BARCODED</v>
          </cell>
        </row>
        <row r="520">
          <cell r="E520">
            <v>8184612129802</v>
          </cell>
          <cell r="F520" t="str">
            <v>3/4 S X 3/4 S CPVC BALL VALVE BARCODED</v>
          </cell>
        </row>
        <row r="521">
          <cell r="E521">
            <v>8184924249802</v>
          </cell>
          <cell r="F521" t="str">
            <v>1 1/2 FIP X 1 1/2 FIP PVC CHECK VALVE BC</v>
          </cell>
        </row>
        <row r="522">
          <cell r="E522">
            <v>8184932329802</v>
          </cell>
          <cell r="F522" t="str">
            <v>2 FIP X 2 FIP PVC CHECK VALVE BARCODED</v>
          </cell>
        </row>
        <row r="523">
          <cell r="E523">
            <v>8185020209802</v>
          </cell>
          <cell r="F523" t="str">
            <v>1 1/4 S X 1 1/4 S PVC CHECK VALVE BC</v>
          </cell>
        </row>
        <row r="524">
          <cell r="E524">
            <v>8185024249802</v>
          </cell>
          <cell r="F524" t="str">
            <v>1 1/2 S X 1 1/2 S PVC CHECK VALVE BC</v>
          </cell>
        </row>
        <row r="525">
          <cell r="E525">
            <v>8185032329802</v>
          </cell>
          <cell r="F525" t="str">
            <v>2 S X 2 S PVC CHECK VALVE</v>
          </cell>
        </row>
        <row r="526">
          <cell r="E526">
            <v>8182012129802</v>
          </cell>
          <cell r="F526" t="str">
            <v>3/4 S X 3/4 S SCH 80 PVC UNION BARCODED</v>
          </cell>
        </row>
        <row r="527">
          <cell r="E527">
            <v>8182016169802</v>
          </cell>
          <cell r="F527" t="str">
            <v>1 S X 1 S SCHEDULE 80 PVC UNION BARCODED</v>
          </cell>
        </row>
        <row r="528">
          <cell r="E528">
            <v>8182024249802</v>
          </cell>
          <cell r="F528" t="str">
            <v>1 1/2 S X 1 1/2 S SCH 80 PVC UNION BARCO</v>
          </cell>
        </row>
        <row r="529">
          <cell r="E529">
            <v>8182032329802</v>
          </cell>
          <cell r="F529" t="str">
            <v>2 S X 2 S SCHEDULE 80 PVC UNION BARCODED</v>
          </cell>
        </row>
        <row r="530">
          <cell r="E530">
            <v>8179008129802</v>
          </cell>
          <cell r="F530" t="str">
            <v>1/2 MIP X 3/4 CELCON HOSE BIBB BARCODED</v>
          </cell>
        </row>
        <row r="531">
          <cell r="E531">
            <v>8179012129802</v>
          </cell>
          <cell r="F531" t="str">
            <v>3/4 MIP X 3/4 CELCON HOSE BIBB BARCODED</v>
          </cell>
        </row>
        <row r="532">
          <cell r="E532">
            <v>8182608129802</v>
          </cell>
          <cell r="F532" t="str">
            <v>1/2 MIP X 3/4 MGH CELCON BOILER DRAIN BA</v>
          </cell>
        </row>
        <row r="533">
          <cell r="E533">
            <v>8182612129802</v>
          </cell>
          <cell r="F533" t="str">
            <v>3/4 MIP X 3/4 MGH CELCON BOILER DRAIN BA</v>
          </cell>
        </row>
        <row r="534">
          <cell r="E534">
            <v>8184408129802</v>
          </cell>
          <cell r="F534" t="str">
            <v>1/2 S X 3/4 MGH CPVC BOILER DRAIN BARCOD</v>
          </cell>
        </row>
        <row r="535">
          <cell r="E535">
            <v>8184412129802</v>
          </cell>
          <cell r="F535" t="str">
            <v>3/4 S X 3/4 MGH CPVC BOILER DRAIN BC</v>
          </cell>
        </row>
        <row r="536">
          <cell r="E536">
            <v>8183608089802</v>
          </cell>
          <cell r="F536" t="str">
            <v>1/2 S X 1/2 S CPVC STOP VALVE BARCODED</v>
          </cell>
        </row>
        <row r="537">
          <cell r="E537">
            <v>8183612129802</v>
          </cell>
          <cell r="F537" t="str">
            <v>3/4 S X 3/4 S CPVC STOP VALVE BARCODED</v>
          </cell>
        </row>
        <row r="538">
          <cell r="E538">
            <v>7793808126102</v>
          </cell>
          <cell r="F538" t="str">
            <v>1/2 PEX X 3/4 MGH 12 IN ANTI SIPHON FROS</v>
          </cell>
        </row>
        <row r="539">
          <cell r="E539">
            <v>8085808125202</v>
          </cell>
          <cell r="F539" t="str">
            <v>1/2 C 1/2 MIP X 3/4 MGH 8IN ANTI SIPH FP</v>
          </cell>
        </row>
        <row r="540">
          <cell r="E540">
            <v>8085808125602</v>
          </cell>
          <cell r="F540" t="str">
            <v>1/2 C 1/2 MIP X 3/4 MGH 10IN ANTI SIPH F</v>
          </cell>
        </row>
        <row r="541">
          <cell r="E541">
            <v>8085808126102</v>
          </cell>
          <cell r="F541" t="str">
            <v>1/2 C 1/2 MIP X 3/4 MGH 12IN ANTI SIPH F</v>
          </cell>
        </row>
        <row r="542">
          <cell r="E542">
            <v>8086308124702</v>
          </cell>
          <cell r="F542" t="str">
            <v>1/2C OR 1/2MIP X 3/4MGH 6IN FROST PROOF</v>
          </cell>
        </row>
        <row r="543">
          <cell r="E543">
            <v>8086308125602</v>
          </cell>
          <cell r="F543" t="str">
            <v>1/2C OR 1/2MIP X 3/4 MGH 10IN FROST PROO</v>
          </cell>
        </row>
        <row r="544">
          <cell r="E544">
            <v>8086308126102</v>
          </cell>
          <cell r="F544" t="str">
            <v>1/2C OR 1/2MIP X 3/4 MGH 12IN JMFI FP FA</v>
          </cell>
        </row>
        <row r="545">
          <cell r="E545">
            <v>8086408125602</v>
          </cell>
          <cell r="F545" t="str">
            <v>1/2 FIP 3/4 MIP X 3/4MGH 10IN ANTI S FP</v>
          </cell>
        </row>
        <row r="546">
          <cell r="E546">
            <v>8086508124200</v>
          </cell>
          <cell r="F546" t="str">
            <v>1/2 FIP 3/4 MIP X 3/4MGH 4IN FROST PROOF</v>
          </cell>
        </row>
        <row r="547">
          <cell r="E547">
            <v>8086508124700</v>
          </cell>
          <cell r="F547" t="str">
            <v>1/2 FIP 3/4 MIP X 3/4MGH 6IN FROST PROOF</v>
          </cell>
        </row>
        <row r="548">
          <cell r="E548">
            <v>8086508125602</v>
          </cell>
          <cell r="F548" t="str">
            <v>1/2 FIP 3/4 MIP X 3/4MGH 10IN FROST PROO</v>
          </cell>
        </row>
        <row r="549">
          <cell r="E549" t="str">
            <v>GE8183904989800</v>
          </cell>
          <cell r="F549" t="str">
            <v>1/4 NICKEL PLATED SELF PIERCING SADDLE V</v>
          </cell>
        </row>
        <row r="550">
          <cell r="E550" t="str">
            <v>LF5513704049800</v>
          </cell>
          <cell r="F550" t="str">
            <v>1/4 MIP X 1/4 MIP STRAIGHT NEEDLE VALVE</v>
          </cell>
        </row>
        <row r="551">
          <cell r="E551" t="str">
            <v>LF5588704029800</v>
          </cell>
          <cell r="F551" t="str">
            <v>1/4 COMP X 1/8 MIP STRAIGHT NEEDLE VLV L</v>
          </cell>
        </row>
        <row r="552">
          <cell r="E552" t="str">
            <v>LF8184104989800</v>
          </cell>
          <cell r="F552" t="str">
            <v>1/4 REGULAR SADDLE VALVE DRILL TYPE LEAD</v>
          </cell>
        </row>
        <row r="553">
          <cell r="E553" t="str">
            <v>LF8451308069802</v>
          </cell>
          <cell r="F553" t="str">
            <v>5/8OD COMP X 3/8OD COMP 1/4 TURN STR STO</v>
          </cell>
        </row>
        <row r="554">
          <cell r="E554">
            <v>7179508089802</v>
          </cell>
          <cell r="F554" t="str">
            <v>1/2 FL X 1/2 FL 2 PC JMFI GAS VALVE</v>
          </cell>
        </row>
        <row r="555">
          <cell r="E555">
            <v>8098008129802</v>
          </cell>
          <cell r="F555" t="str">
            <v>1/2 MIP X 3/4 MGH 1/4 TURN BOILER DRAIN</v>
          </cell>
        </row>
        <row r="556">
          <cell r="E556">
            <v>8098012129802</v>
          </cell>
          <cell r="F556" t="str">
            <v>3/4 MIP X 3/4 MGH 1/4 TURN BOILER DRAIN</v>
          </cell>
        </row>
        <row r="557">
          <cell r="E557" t="str">
            <v>LF5780124249802</v>
          </cell>
          <cell r="F557" t="str">
            <v>1 1/2 C X 1 1/2 C FULL PORT BALL VALVE L</v>
          </cell>
        </row>
        <row r="558">
          <cell r="E558" t="str">
            <v>LF5781204049802</v>
          </cell>
          <cell r="F558" t="str">
            <v>1/4 FIP X 1/4 FIP FULL PORT BALL VALVE L</v>
          </cell>
        </row>
        <row r="559">
          <cell r="E559" t="str">
            <v>LF5781232329802</v>
          </cell>
          <cell r="F559" t="str">
            <v>2 FIP X 2 FIP FULL PORT BALL VALVE LEAD</v>
          </cell>
        </row>
        <row r="560">
          <cell r="E560" t="str">
            <v>LF7791512129802</v>
          </cell>
          <cell r="F560" t="str">
            <v>3/4 PEX X 3/4 PEX BALL VALVE LEAD FREE</v>
          </cell>
        </row>
        <row r="561">
          <cell r="E561">
            <v>7178006069802</v>
          </cell>
          <cell r="F561" t="str">
            <v>3/8 FIP X 3/8 FIP 2 PC JMFI GAS VALVE</v>
          </cell>
        </row>
        <row r="562">
          <cell r="E562">
            <v>7191208089802</v>
          </cell>
          <cell r="F562" t="str">
            <v>1/2 FL X 1/2 FIP 2 PC JMFI 600 GAS VALVE</v>
          </cell>
        </row>
        <row r="563">
          <cell r="E563">
            <v>7191210089802</v>
          </cell>
          <cell r="F563" t="str">
            <v>5/8 FL X 1/2 FIP 2 PC JMFI GAS VALVE</v>
          </cell>
        </row>
        <row r="564">
          <cell r="E564">
            <v>8478008089800</v>
          </cell>
          <cell r="F564" t="str">
            <v>1/2 FIP X 1/2 FIP 2 PC GAS VALVE YELLOW</v>
          </cell>
        </row>
        <row r="565">
          <cell r="E565">
            <v>7481820209802</v>
          </cell>
          <cell r="F565" t="str">
            <v>1 1/4 FIP X 1 1/4 FIP JMFI 700 ST P BALL</v>
          </cell>
        </row>
        <row r="566">
          <cell r="E566">
            <v>8085508129802</v>
          </cell>
          <cell r="F566" t="str">
            <v>1/2 FIP X 3/4 MGH JMFI BOILER DRAIN SB B</v>
          </cell>
        </row>
        <row r="567">
          <cell r="E567">
            <v>8085708129802</v>
          </cell>
          <cell r="F567" t="str">
            <v>1/2 MIP 1/2 C X 3/4 MGH JMFI BOILER DRAI</v>
          </cell>
        </row>
        <row r="568">
          <cell r="E568">
            <v>8085712129802</v>
          </cell>
          <cell r="F568" t="str">
            <v>3/4 MIP X 3/4 MGH JMFI BOILER DRAIN SB B</v>
          </cell>
        </row>
        <row r="569">
          <cell r="E569">
            <v>8089412129802</v>
          </cell>
          <cell r="F569" t="str">
            <v>3/4 MIP X 3/4 MGH BOILER DRAIN BARCODED</v>
          </cell>
        </row>
        <row r="570">
          <cell r="E570">
            <v>8189408129802</v>
          </cell>
          <cell r="F570" t="str">
            <v>1/2 FIP X 3/4 MGH BOILER DRAIN NO STUFFI</v>
          </cell>
        </row>
        <row r="571">
          <cell r="E571" t="str">
            <v>LF5010512129802</v>
          </cell>
          <cell r="F571" t="str">
            <v>3/4 C X 3/4 FIP       DI ELECTRIC UNION</v>
          </cell>
        </row>
        <row r="572">
          <cell r="E572" t="str">
            <v>LF5010524249802</v>
          </cell>
          <cell r="F572" t="str">
            <v>1 1/2 C X 1 1/2 FIP   DI ELECTRIC UNION</v>
          </cell>
        </row>
        <row r="573">
          <cell r="E573" t="str">
            <v>LF7480912129802</v>
          </cell>
          <cell r="F573" t="str">
            <v>3/4 COMP X 3/4 COMP ST PORT BALL VLV LEA</v>
          </cell>
        </row>
        <row r="574">
          <cell r="E574" t="str">
            <v>LF8087512129802</v>
          </cell>
          <cell r="F574" t="str">
            <v>3/4 FIP X 3/4 FIP GATE VALVE LEAD FREE</v>
          </cell>
        </row>
        <row r="575">
          <cell r="E575" t="str">
            <v>LF8087524249802</v>
          </cell>
          <cell r="F575" t="str">
            <v>1 1/2 FIP X 1 1/2 FIP GATE VALVE LEAD FR</v>
          </cell>
        </row>
        <row r="576">
          <cell r="E576" t="str">
            <v>LF8189412129802</v>
          </cell>
          <cell r="F576" t="str">
            <v>3/4 FIP X 3/4 MGH BOILER DRAIN VALVE LEA</v>
          </cell>
        </row>
        <row r="577">
          <cell r="E577" t="str">
            <v>LF8236610101002</v>
          </cell>
          <cell r="F577" t="str">
            <v>5/8 OD COMP X 5/8 OD COMP 1/4 EZ-ADD-A-V</v>
          </cell>
        </row>
        <row r="578">
          <cell r="E578" t="str">
            <v>LF8236614140402</v>
          </cell>
          <cell r="F578" t="str">
            <v>7/8 OD COMP X 7/8 OD COMP 1/4 EZ-ADD-A-V</v>
          </cell>
        </row>
        <row r="579">
          <cell r="E579" t="str">
            <v>LF8489724249802</v>
          </cell>
          <cell r="F579" t="str">
            <v>1 1/2 C X 1 1/2 C SWING CHECK VALVE LEAD</v>
          </cell>
        </row>
        <row r="580">
          <cell r="E580" t="str">
            <v>LF8489808089802</v>
          </cell>
          <cell r="F580" t="str">
            <v>1/2 FIP X 1/2 FIP SWING CHECK VALVE LEAD</v>
          </cell>
        </row>
        <row r="581">
          <cell r="E581" t="str">
            <v>LF8489824249802</v>
          </cell>
          <cell r="F581" t="str">
            <v>1 1/2 FIP X 1 1/2 FIP SWING CHECK VALVE</v>
          </cell>
        </row>
        <row r="582">
          <cell r="E582" t="str">
            <v>LF3084012121200</v>
          </cell>
          <cell r="F582" t="str">
            <v>3/4 MGH 3/4 MGH 3/4 FGH WYE ADPT W/VALVE</v>
          </cell>
        </row>
        <row r="583">
          <cell r="E583">
            <v>7178006069802</v>
          </cell>
          <cell r="F583" t="str">
            <v>3/8 FIP X 3/8 FIP 2 PC JMFI GAS VALVE</v>
          </cell>
        </row>
        <row r="584">
          <cell r="E584">
            <v>7178008089802</v>
          </cell>
          <cell r="F584" t="str">
            <v>1/2 FIP X 1/2 FIP 2 PC JMFI 600 GAS VALV</v>
          </cell>
        </row>
        <row r="585">
          <cell r="E585">
            <v>7178012129802</v>
          </cell>
          <cell r="F585" t="str">
            <v>3/4 FIP X 3/4 FIP 2 PC JMFI 600 GAS VALV</v>
          </cell>
        </row>
        <row r="586">
          <cell r="E586">
            <v>7178016169802</v>
          </cell>
          <cell r="F586" t="str">
            <v>1 FIP X 1 FIP 2 PC JMFI GAS VALVE</v>
          </cell>
        </row>
        <row r="587">
          <cell r="E587">
            <v>7191206089802</v>
          </cell>
          <cell r="F587" t="str">
            <v>3/8 FL X 1/2 FIP 2 PC JMFI 600 GAS VALVE</v>
          </cell>
        </row>
        <row r="588">
          <cell r="E588">
            <v>7191208089802</v>
          </cell>
          <cell r="F588" t="str">
            <v>1/2 FL X 1/2 FIP 2 PC JMFI 600 GAS VALVE</v>
          </cell>
        </row>
        <row r="589">
          <cell r="E589">
            <v>7191208129802</v>
          </cell>
          <cell r="F589" t="str">
            <v>1/2 FL X 3/4 FIP 2 PC JMFI GAS VALVE</v>
          </cell>
        </row>
        <row r="590">
          <cell r="E590">
            <v>7191215089802</v>
          </cell>
          <cell r="F590" t="str">
            <v>15/16 FL X 1/2 FIP 2 PC JMFI GAS VALVE</v>
          </cell>
        </row>
        <row r="591">
          <cell r="E591" t="str">
            <v>LF5488504049800</v>
          </cell>
          <cell r="F591" t="str">
            <v>1/4 COMP X 1/4 COMP STRAIGHT NEEDLE VLV</v>
          </cell>
        </row>
        <row r="592">
          <cell r="E592" t="str">
            <v>LF5488706049800</v>
          </cell>
          <cell r="F592" t="str">
            <v>3/8 COMP X 1/4 MIP ANGLE NEEDLE VALVE LF</v>
          </cell>
        </row>
        <row r="593">
          <cell r="E593" t="str">
            <v>LF5513702029800</v>
          </cell>
          <cell r="F593" t="str">
            <v>1/8 MIP X 1/8 MIP STRAIGHT NEEDLE VALVE</v>
          </cell>
        </row>
        <row r="594">
          <cell r="E594" t="str">
            <v>LF5580304049800</v>
          </cell>
          <cell r="F594" t="str">
            <v>1/4 FIP X 1/4 FIP STRAIGHT NEEDLE VLV LF</v>
          </cell>
        </row>
        <row r="595">
          <cell r="E595" t="str">
            <v>LF5588704029800</v>
          </cell>
          <cell r="F595" t="str">
            <v>1/4 COMP X 1/8 MIP STRAIGHT NEEDLE VLV L</v>
          </cell>
        </row>
        <row r="596">
          <cell r="E596" t="str">
            <v>LF8184104989800</v>
          </cell>
          <cell r="F596" t="str">
            <v>1/4 REGULAR SADDLE VALVE DRILL TYPE LEAD</v>
          </cell>
        </row>
        <row r="597">
          <cell r="E597" t="str">
            <v>LF8184704989800</v>
          </cell>
          <cell r="F597" t="str">
            <v>1/4 SELF PIERCING SADDLE VALVE LEAD FREE</v>
          </cell>
        </row>
        <row r="598">
          <cell r="E598" t="str">
            <v>GE8184704989800</v>
          </cell>
          <cell r="F598" t="str">
            <v>1/4 SELF PIERCE SADDLE VALVE  SELF TAP L</v>
          </cell>
        </row>
        <row r="599">
          <cell r="E599" t="str">
            <v>LF7799308069802</v>
          </cell>
          <cell r="F599" t="str">
            <v>1/2 PEX X 3/8 OD COMP 1/4 TURN ANGLE STO</v>
          </cell>
        </row>
        <row r="600">
          <cell r="E600" t="str">
            <v>LF7799708069802</v>
          </cell>
          <cell r="F600" t="str">
            <v>1/2 PEX X 3/8 OD COMP STR 1/4 TURN STOP</v>
          </cell>
        </row>
        <row r="601">
          <cell r="E601" t="str">
            <v>LF8451108069802</v>
          </cell>
          <cell r="F601" t="str">
            <v>1/2 FIP X 3/8 OD COMP 1/4 TURN STR STOP</v>
          </cell>
        </row>
        <row r="602">
          <cell r="E602" t="str">
            <v>LF8451308069802</v>
          </cell>
          <cell r="F602" t="str">
            <v>5/8OD COMP X 3/8OD COMP 1/4 TURN STR STO</v>
          </cell>
        </row>
        <row r="603">
          <cell r="E603" t="str">
            <v>LF8451508069802</v>
          </cell>
          <cell r="F603" t="str">
            <v>1/2 C X 3/8 OD COMP 1/4 TURN STOP VALVE</v>
          </cell>
        </row>
        <row r="604">
          <cell r="E604" t="str">
            <v>LF8452108069802</v>
          </cell>
          <cell r="F604" t="str">
            <v>1/2 FIP X 3/8 OD COMP 1/4 TURN ANG STOP</v>
          </cell>
        </row>
        <row r="605">
          <cell r="E605" t="str">
            <v>LF8452308069802</v>
          </cell>
          <cell r="F605" t="str">
            <v>5/8 OD COMP X 3/8 OD COM 1/4 TURN ANG ST</v>
          </cell>
        </row>
        <row r="606">
          <cell r="E606">
            <v>1837904989800</v>
          </cell>
          <cell r="F606" t="str">
            <v>1/4 MIP DRAIN COCK EXTERNAL SEAT</v>
          </cell>
        </row>
        <row r="607">
          <cell r="E607" t="str">
            <v>LF7480908089802</v>
          </cell>
          <cell r="F607" t="str">
            <v>1/2 COMP X 1/2 COMP STD PORT BALL VLV LE</v>
          </cell>
        </row>
        <row r="608">
          <cell r="E608" t="str">
            <v>LF7480912129802</v>
          </cell>
          <cell r="F608" t="str">
            <v>3/4 COMP X 3/4 COMP ST PORT BALL VLV LEA</v>
          </cell>
        </row>
        <row r="609">
          <cell r="E609">
            <v>8088108129802</v>
          </cell>
          <cell r="F609" t="str">
            <v>1/2 MIP 1/2 C X 3/4 MGH HOSE BIBB JMFI B</v>
          </cell>
        </row>
        <row r="610">
          <cell r="E610">
            <v>8088112129802</v>
          </cell>
          <cell r="F610" t="str">
            <v>3/4 MIP X 3/4 MGH HOSE BIBB JMFI BARCODE</v>
          </cell>
        </row>
        <row r="611">
          <cell r="E611">
            <v>8085508129802</v>
          </cell>
          <cell r="F611" t="str">
            <v>1/2 FIP X 3/4 MGH JMFI BOILER DRAIN SB B</v>
          </cell>
        </row>
        <row r="612">
          <cell r="E612">
            <v>8085708129802</v>
          </cell>
          <cell r="F612" t="str">
            <v>1/2 MIP 1/2 C X 3/4 MGH JMFI BOILER DRAI</v>
          </cell>
        </row>
        <row r="613">
          <cell r="E613">
            <v>8085712129802</v>
          </cell>
          <cell r="F613" t="str">
            <v>3/4 MIP X 3/4 MGH JMFI BOILER DRAIN SB B</v>
          </cell>
        </row>
        <row r="614">
          <cell r="E614">
            <v>8089408129802</v>
          </cell>
          <cell r="F614" t="str">
            <v>1/2 MIP 1/2 C X 3/4 MGH BOILER DRN NO ST</v>
          </cell>
        </row>
        <row r="615">
          <cell r="E615">
            <v>8089412129802</v>
          </cell>
          <cell r="F615" t="str">
            <v>3/4 MIP X 3/4 MGH BOILER DRAIN BARCODED</v>
          </cell>
        </row>
        <row r="616">
          <cell r="E616" t="str">
            <v>LF8089112129802</v>
          </cell>
          <cell r="F616" t="str">
            <v>3/4 FIP X 3/4 FIP STOP &amp; WASTE VALVE LEA</v>
          </cell>
        </row>
        <row r="617">
          <cell r="E617" t="str">
            <v>LF8089508089802</v>
          </cell>
          <cell r="F617" t="str">
            <v>1/2 FIP X 1/2 FIP STOP VALVE LEAD FREE</v>
          </cell>
        </row>
        <row r="618">
          <cell r="E618" t="str">
            <v>LF8489832329802</v>
          </cell>
          <cell r="F618" t="str">
            <v>2 FIP X 2 FIP SWING CHECK VALVE LF</v>
          </cell>
        </row>
        <row r="619">
          <cell r="E619">
            <v>8088308129802</v>
          </cell>
          <cell r="F619" t="str">
            <v>1/2 FIP X 3/4 MGH SILLCOCK BARCODED</v>
          </cell>
        </row>
        <row r="620">
          <cell r="E620">
            <v>8088312129802</v>
          </cell>
          <cell r="F620" t="str">
            <v>3/4 FIP X 3/4 MGH JMFI SILLCOCK BARCODED</v>
          </cell>
        </row>
        <row r="621">
          <cell r="E621" t="str">
            <v>LF5010112129802</v>
          </cell>
          <cell r="F621" t="str">
            <v>3/4 C X 3/4 MIP DIELECTRIC UNION LF</v>
          </cell>
        </row>
        <row r="622">
          <cell r="E622" t="str">
            <v>LF5010508129802</v>
          </cell>
          <cell r="F622" t="str">
            <v>1/2 C X 3/4 FIP       DI ELECTRIC UNION</v>
          </cell>
        </row>
        <row r="623">
          <cell r="E623" t="str">
            <v>LF5010512129802</v>
          </cell>
          <cell r="F623" t="str">
            <v>3/4 C X 3/4 FIP       DI ELECTRIC UNION</v>
          </cell>
        </row>
        <row r="624">
          <cell r="E624" t="str">
            <v>LF5010520209802</v>
          </cell>
          <cell r="F624" t="str">
            <v>1 1/4 C X 1 1/4 FIP   DI ELECTRIC UNION</v>
          </cell>
        </row>
        <row r="625">
          <cell r="E625" t="str">
            <v>LF5010524249802</v>
          </cell>
          <cell r="F625" t="str">
            <v>1 1/2 C X 1 1/2 FIP   DI ELECTRIC UNION</v>
          </cell>
        </row>
        <row r="626">
          <cell r="E626" t="str">
            <v>LF5010532329802</v>
          </cell>
          <cell r="F626" t="str">
            <v>2 C X 2 FIP           DI ELECTRIC UNION</v>
          </cell>
        </row>
        <row r="627">
          <cell r="E627" t="str">
            <v>LF8236312121202</v>
          </cell>
          <cell r="F627" t="str">
            <v>3/4 F SW X 3/4 F SW 1/4 COMP EZ-ADD-A-VA</v>
          </cell>
        </row>
        <row r="628">
          <cell r="E628" t="str">
            <v>LF8236610101002</v>
          </cell>
          <cell r="F628" t="str">
            <v>5/8 OD COMP X 5/8 OD COMP 1/4 EZ-ADD-A-V</v>
          </cell>
        </row>
        <row r="629">
          <cell r="E629" t="str">
            <v>LF8236614140402</v>
          </cell>
          <cell r="F629" t="str">
            <v>7/8 OD COMP X 7/8 OD COMP 1/4 EZ-ADD-A-V</v>
          </cell>
        </row>
        <row r="630">
          <cell r="E630">
            <v>5780136369802</v>
          </cell>
          <cell r="F630" t="str">
            <v>2 1/2 C X 2 1/2 C JMFI 750 FULL PORT BAL</v>
          </cell>
        </row>
        <row r="631">
          <cell r="E631">
            <v>5781204049802</v>
          </cell>
          <cell r="F631" t="str">
            <v>1/4 FIP X 1/4 FIP JMFI 750 BALL VALVE FP</v>
          </cell>
        </row>
        <row r="632">
          <cell r="E632">
            <v>5781208089802</v>
          </cell>
          <cell r="F632" t="str">
            <v>1/2 FIP X 1/2 FIP JMFI 750 BALL VALVE FU</v>
          </cell>
        </row>
        <row r="633">
          <cell r="E633">
            <v>5781216169802</v>
          </cell>
          <cell r="F633" t="str">
            <v>1 FIP X 1 FIP JMFI CSA 750 BALL VALVE FU</v>
          </cell>
        </row>
        <row r="634">
          <cell r="E634">
            <v>5781220209802</v>
          </cell>
          <cell r="F634" t="str">
            <v>1 1/4 FIP X 1 1/4 FIP 750 FULL PORT BALL</v>
          </cell>
        </row>
        <row r="635">
          <cell r="E635">
            <v>5781224249802</v>
          </cell>
          <cell r="F635" t="str">
            <v>1 1/2 FIP X 1 1/2 FIP 750 FULL PORT BALL</v>
          </cell>
        </row>
        <row r="636">
          <cell r="E636">
            <v>5781236369802</v>
          </cell>
          <cell r="F636" t="str">
            <v>2 1/2 FIP X 2 1/2 FIP JMFI CSA 750 FP BA</v>
          </cell>
        </row>
        <row r="637">
          <cell r="E637">
            <v>5781238389802</v>
          </cell>
          <cell r="F637" t="str">
            <v>3 FIP X 3 FIP JMFI CSA 750 FULL PORT BAL</v>
          </cell>
        </row>
        <row r="638">
          <cell r="E638" t="str">
            <v>LF5780112129802</v>
          </cell>
          <cell r="F638" t="str">
            <v>3/4 C X 3/4 C FULL PORT BALL VALVE LEAD</v>
          </cell>
        </row>
        <row r="639">
          <cell r="E639" t="str">
            <v>LF5780116169802</v>
          </cell>
          <cell r="F639" t="str">
            <v>1 C X 1 C FULL PORT BALL VALVE LEAD FREE</v>
          </cell>
        </row>
        <row r="640">
          <cell r="E640" t="str">
            <v>LF5780120209802</v>
          </cell>
          <cell r="F640" t="str">
            <v>1 1/4 C X 1 1/4 C FULL PORT BALL VALVE L</v>
          </cell>
        </row>
        <row r="641">
          <cell r="E641" t="str">
            <v>LF5780124249802</v>
          </cell>
          <cell r="F641" t="str">
            <v>1 1/2 C X 1 1/2 C FULL PORT BALL VALVE L</v>
          </cell>
        </row>
        <row r="642">
          <cell r="E642" t="str">
            <v>LF5781204049802</v>
          </cell>
          <cell r="F642" t="str">
            <v>1/4 FIP X 1/4 FIP FULL PORT BALL VALVE L</v>
          </cell>
        </row>
        <row r="643">
          <cell r="E643" t="str">
            <v>LF5781206069802</v>
          </cell>
          <cell r="F643" t="str">
            <v>3/8 FIP X 3/8 FIP FULL PORT BALL VALVE L</v>
          </cell>
        </row>
        <row r="644">
          <cell r="E644" t="str">
            <v>LF5781208089802</v>
          </cell>
          <cell r="F644" t="str">
            <v>1/2 FIP X 1/2 FIP FULL PORT BALL VALVE L</v>
          </cell>
        </row>
        <row r="645">
          <cell r="E645" t="str">
            <v>LF5781212129802</v>
          </cell>
          <cell r="F645" t="str">
            <v>3/4 FIP X 3/4 FIP FULL PORT BALL VALVE L</v>
          </cell>
        </row>
        <row r="646">
          <cell r="E646" t="str">
            <v>LF5781216169802</v>
          </cell>
          <cell r="F646" t="str">
            <v>1 FIP X 1 FIP FULL PORT BALL VALVE LEAD</v>
          </cell>
        </row>
        <row r="647">
          <cell r="E647" t="str">
            <v>LF5781220209802</v>
          </cell>
          <cell r="F647" t="str">
            <v>1 1/4 FIP X 1 1/4 FIP FP BALL VLV LEAD F</v>
          </cell>
        </row>
        <row r="648">
          <cell r="E648" t="str">
            <v>LF5781224249802</v>
          </cell>
          <cell r="F648" t="str">
            <v>1 1/2 FIP X 1 1/2 FIP FP BALL VALVE LEAD</v>
          </cell>
        </row>
        <row r="649">
          <cell r="E649" t="str">
            <v>LF5781232329802</v>
          </cell>
          <cell r="F649" t="str">
            <v>2 FIP X 2 FIP FULL PORT BALL VALVE LEAD</v>
          </cell>
        </row>
        <row r="650">
          <cell r="E650" t="str">
            <v>LF5781608089802</v>
          </cell>
          <cell r="F650" t="str">
            <v>1/2 FIP X 1/2 FIP FP BALL VALVE W/ DRAIN</v>
          </cell>
        </row>
        <row r="651">
          <cell r="E651" t="str">
            <v>LF5781612129802</v>
          </cell>
          <cell r="F651" t="str">
            <v>3/4 FIP X 3/4 FIP FP BALL VALVE W/ DRAIN</v>
          </cell>
        </row>
        <row r="652">
          <cell r="E652" t="str">
            <v>LF7791508089802</v>
          </cell>
          <cell r="F652" t="str">
            <v>1/2 PEX X 1/2 PEX BALL VALVE LEAD FREE</v>
          </cell>
        </row>
        <row r="653">
          <cell r="E653" t="str">
            <v>LF7791512129802</v>
          </cell>
          <cell r="F653" t="str">
            <v>3/4 PEX X 3/4 PEX BALL VALVE LEAD FREE</v>
          </cell>
        </row>
        <row r="654">
          <cell r="E654" t="str">
            <v>LF7791516169802</v>
          </cell>
          <cell r="F654" t="str">
            <v>1 PEX X 1 PEX BALL VALVE LEAD FREE</v>
          </cell>
        </row>
        <row r="655">
          <cell r="E655">
            <v>8098008129802</v>
          </cell>
          <cell r="F655" t="str">
            <v>1/2 MIP X 3/4 MGH 1/4 TURN BOILER DRAIN</v>
          </cell>
        </row>
        <row r="656">
          <cell r="E656">
            <v>8098012129802</v>
          </cell>
          <cell r="F656" t="str">
            <v>3/4 MIP X 3/4 MGH 1/4 TURN BOILER DRAIN</v>
          </cell>
        </row>
        <row r="657">
          <cell r="E657">
            <v>7179506069802</v>
          </cell>
          <cell r="F657" t="str">
            <v>3/8 FL X 3/8 FL 2 PC JMFI GAS VALVE</v>
          </cell>
        </row>
        <row r="658">
          <cell r="E658">
            <v>7179508089802</v>
          </cell>
          <cell r="F658" t="str">
            <v>1/2 FL X 1/2 FL 2 PC JMFI GAS VALVE</v>
          </cell>
        </row>
        <row r="659">
          <cell r="E659">
            <v>8098508129802</v>
          </cell>
          <cell r="F659" t="str">
            <v>1/2 FIP X 3/4 MGH 1/4 TURN FLANGE SILLCO</v>
          </cell>
        </row>
        <row r="660">
          <cell r="E660" t="str">
            <v>LF3084012121200</v>
          </cell>
          <cell r="F660" t="str">
            <v>3/4 MGH 3/4 MGH 3/4 FGH WYE ADPT W/VALVE</v>
          </cell>
        </row>
        <row r="661">
          <cell r="E661">
            <v>8478008089800</v>
          </cell>
          <cell r="F661" t="str">
            <v>1/2 FIP X 1/2 FIP 2 PC GAS VALVE YELLOW</v>
          </cell>
        </row>
        <row r="662">
          <cell r="E662">
            <v>7178006069802</v>
          </cell>
          <cell r="F662" t="str">
            <v>3/8 FIP X 3/8 FIP 2 PC JMFI GAS VALVE</v>
          </cell>
        </row>
        <row r="663">
          <cell r="E663">
            <v>7178008089802</v>
          </cell>
          <cell r="F663" t="str">
            <v>1/2 FIP X 1/2 FIP 2 PC JMFI 600 GAS VALV</v>
          </cell>
        </row>
        <row r="664">
          <cell r="E664">
            <v>7178012129802</v>
          </cell>
          <cell r="F664" t="str">
            <v>3/4 FIP X 3/4 FIP 2 PC JMFI 600 GAS VALV</v>
          </cell>
        </row>
        <row r="665">
          <cell r="E665">
            <v>7178016169802</v>
          </cell>
          <cell r="F665" t="str">
            <v>1 FIP X 1 FIP 2 PC JMFI GAS VALVE</v>
          </cell>
        </row>
        <row r="666">
          <cell r="E666" t="str">
            <v>LF5488504049800</v>
          </cell>
          <cell r="F666" t="str">
            <v>1/4 COMP X 1/4 COMP STRAIGHT NEEDLE VLV</v>
          </cell>
        </row>
        <row r="667">
          <cell r="E667" t="str">
            <v>LF5588704029800</v>
          </cell>
          <cell r="F667" t="str">
            <v>1/4 COMP X 1/8 MIP STRAIGHT NEEDLE VLV L</v>
          </cell>
        </row>
        <row r="668">
          <cell r="E668" t="str">
            <v>LF8184104989800</v>
          </cell>
          <cell r="F668" t="str">
            <v>1/4 REGULAR SADDLE VALVE DRILL TYPE LEAD</v>
          </cell>
        </row>
        <row r="669">
          <cell r="E669" t="str">
            <v>LF8184704989800</v>
          </cell>
          <cell r="F669" t="str">
            <v>1/4 SELF PIERCING SADDLE VALVE LEAD FREE</v>
          </cell>
        </row>
        <row r="670">
          <cell r="E670" t="str">
            <v>LF7783008069902</v>
          </cell>
          <cell r="F670" t="str">
            <v>1/2 PEX X 3/8 OD COMP STRAIGHT CHROME ST</v>
          </cell>
        </row>
        <row r="671">
          <cell r="E671" t="str">
            <v>LF7799308049802</v>
          </cell>
          <cell r="F671" t="str">
            <v>1/2 PEX X 1/4 OD COMP 1/4 TURN ANGLE STO</v>
          </cell>
        </row>
        <row r="672">
          <cell r="E672" t="str">
            <v>LF7799708069802</v>
          </cell>
          <cell r="F672" t="str">
            <v>1/2 PEX X 3/8 OD COMP STR 1/4 TURN STOP</v>
          </cell>
        </row>
        <row r="673">
          <cell r="E673" t="str">
            <v>LF8452106069802</v>
          </cell>
          <cell r="F673" t="str">
            <v>3/8 FIP X 3/8 OD COMP 1/4 TURN ANG STOP</v>
          </cell>
        </row>
        <row r="674">
          <cell r="E674" t="str">
            <v>GE8183904989800</v>
          </cell>
          <cell r="F674" t="str">
            <v>1/4 NICKEL PLATED SELF PIERCING SADDLE V</v>
          </cell>
        </row>
        <row r="675">
          <cell r="E675">
            <v>5780136369802</v>
          </cell>
          <cell r="F675" t="str">
            <v>2 1/2 C X 2 1/2 C JMFI 750 FULL PORT BAL</v>
          </cell>
        </row>
        <row r="676">
          <cell r="E676">
            <v>5781204049802</v>
          </cell>
          <cell r="F676" t="str">
            <v>1/4 FIP X 1/4 FIP JMFI 750 BALL VALVE FP</v>
          </cell>
        </row>
        <row r="677">
          <cell r="E677">
            <v>5781208089802</v>
          </cell>
          <cell r="F677" t="str">
            <v>1/2 FIP X 1/2 FIP JMFI 750 BALL VALVE FU</v>
          </cell>
        </row>
        <row r="678">
          <cell r="E678">
            <v>5781238389802</v>
          </cell>
          <cell r="F678" t="str">
            <v>3 FIP X 3 FIP JMFI CSA 750 FULL PORT BAL</v>
          </cell>
        </row>
        <row r="679">
          <cell r="E679" t="str">
            <v>LF5780116169802</v>
          </cell>
          <cell r="F679" t="str">
            <v>1 C X 1 C FULL PORT BALL VALVE LEAD FREE</v>
          </cell>
        </row>
        <row r="680">
          <cell r="E680" t="str">
            <v>LF5781204049802</v>
          </cell>
          <cell r="F680" t="str">
            <v>1/4 FIP X 1/4 FIP FULL PORT BALL VALVE L</v>
          </cell>
        </row>
        <row r="681">
          <cell r="E681" t="str">
            <v>LF5781208089802</v>
          </cell>
          <cell r="F681" t="str">
            <v>1/2 FIP X 1/2 FIP FULL PORT BALL VALVE L</v>
          </cell>
        </row>
        <row r="682">
          <cell r="E682" t="str">
            <v>LF5781212129802</v>
          </cell>
          <cell r="F682" t="str">
            <v>3/4 FIP X 3/4 FIP FULL PORT BALL VALVE L</v>
          </cell>
        </row>
        <row r="683">
          <cell r="E683" t="str">
            <v>LF5781220209802</v>
          </cell>
          <cell r="F683" t="str">
            <v>1 1/4 FIP X 1 1/4 FIP FP BALL VLV LEAD F</v>
          </cell>
        </row>
        <row r="684">
          <cell r="E684" t="str">
            <v>LF5781224249802</v>
          </cell>
          <cell r="F684" t="str">
            <v>1 1/2 FIP X 1 1/2 FIP FP BALL VALVE LEAD</v>
          </cell>
        </row>
        <row r="685">
          <cell r="E685" t="str">
            <v>LF5781612129802</v>
          </cell>
          <cell r="F685" t="str">
            <v>3/4 FIP X 3/4 FIP FP BALL VALVE W/ DRAIN</v>
          </cell>
        </row>
        <row r="686">
          <cell r="E686" t="str">
            <v>LF7791508089802</v>
          </cell>
          <cell r="F686" t="str">
            <v>1/2 PEX X 1/2 PEX BALL VALVE LEAD FREE</v>
          </cell>
        </row>
        <row r="687">
          <cell r="E687" t="str">
            <v>LF7791512129802</v>
          </cell>
          <cell r="F687" t="str">
            <v>3/4 PEX X 3/4 PEX BALL VALVE LEAD FREE</v>
          </cell>
        </row>
        <row r="688">
          <cell r="E688" t="str">
            <v>LF7791516169802</v>
          </cell>
          <cell r="F688" t="str">
            <v>1 PEX X 1 PEX BALL VALVE LEAD FREE</v>
          </cell>
        </row>
        <row r="689">
          <cell r="E689">
            <v>1837904989800</v>
          </cell>
          <cell r="F689" t="str">
            <v>1/4 MIP DRAIN COCK EXTERNAL SEAT</v>
          </cell>
        </row>
        <row r="690">
          <cell r="E690" t="str">
            <v>LF5408304029800</v>
          </cell>
          <cell r="F690" t="str">
            <v>1/4 FL X 1/8 MIP ANGLE NEEDLE VALVE LF</v>
          </cell>
        </row>
        <row r="691">
          <cell r="E691">
            <v>7481808089802</v>
          </cell>
          <cell r="F691" t="str">
            <v>1/2 FIP X 1/2 FIP JMFI 700 ST PORT BALL</v>
          </cell>
        </row>
        <row r="692">
          <cell r="E692" t="str">
            <v>LF7480908089802</v>
          </cell>
          <cell r="F692" t="str">
            <v>1/2 COMP X 1/2 COMP STD PORT BALL VLV LE</v>
          </cell>
        </row>
        <row r="693">
          <cell r="E693" t="str">
            <v>LF8086908089802</v>
          </cell>
          <cell r="F693" t="str">
            <v>1/2 C X 1/2 C GATE VALVE LEAD FREE</v>
          </cell>
        </row>
        <row r="694">
          <cell r="E694" t="str">
            <v>LF8086912129802</v>
          </cell>
          <cell r="F694" t="str">
            <v>3/4 C X 3/4 C GATE VALVE LEAD FREE</v>
          </cell>
        </row>
        <row r="695">
          <cell r="E695" t="str">
            <v>LF8087508089802</v>
          </cell>
          <cell r="F695" t="str">
            <v>1/2 FIP X 1/2 FIP GATE VALVE LEAD FREE</v>
          </cell>
        </row>
        <row r="696">
          <cell r="E696" t="str">
            <v>LF8087512129802</v>
          </cell>
          <cell r="F696" t="str">
            <v>3/4 FIP X 3/4 FIP GATE VALVE LEAD FREE</v>
          </cell>
        </row>
        <row r="697">
          <cell r="E697">
            <v>8088112129802</v>
          </cell>
          <cell r="F697" t="str">
            <v>3/4 MIP X 3/4 MGH HOSE BIBB JMFI BARCODE</v>
          </cell>
        </row>
        <row r="698">
          <cell r="E698">
            <v>8085508129802</v>
          </cell>
          <cell r="F698" t="str">
            <v>1/2 FIP X 3/4 MGH JMFI BOILER DRAIN SB B</v>
          </cell>
        </row>
        <row r="699">
          <cell r="E699">
            <v>8085512129802</v>
          </cell>
          <cell r="F699" t="str">
            <v>3/4 FIP X 3/4 MGH JMFI BOILER DRAIN SB B</v>
          </cell>
        </row>
        <row r="700">
          <cell r="E700">
            <v>8085708129802</v>
          </cell>
          <cell r="F700" t="str">
            <v>1/2 MIP 1/2 C X 3/4 MGH JMFI BOILER DRAI</v>
          </cell>
        </row>
        <row r="701">
          <cell r="E701" t="str">
            <v>LF8088908089802</v>
          </cell>
          <cell r="F701" t="str">
            <v>1/2 C X 1/2 C STOP &amp; WASTE VALVE LEAD FR</v>
          </cell>
        </row>
        <row r="702">
          <cell r="E702" t="str">
            <v>LF8088912129802</v>
          </cell>
          <cell r="F702" t="str">
            <v>3/4 C X 3/4 C STOP &amp; WASTE VALVE LEAD FR</v>
          </cell>
        </row>
        <row r="703">
          <cell r="E703" t="str">
            <v>LF8089108089802</v>
          </cell>
          <cell r="F703" t="str">
            <v>1/2 FIP X 1/2 FIP STOP &amp; WASTE VALVE LEA</v>
          </cell>
        </row>
        <row r="704">
          <cell r="E704" t="str">
            <v>LF8089112129802</v>
          </cell>
          <cell r="F704" t="str">
            <v>3/4 FIP X 3/4 FIP STOP &amp; WASTE VALVE LEA</v>
          </cell>
        </row>
        <row r="705">
          <cell r="E705" t="str">
            <v>LF8089512129802</v>
          </cell>
          <cell r="F705" t="str">
            <v>3/4 FIP X 3/4 FIP STOP VALVE LEAD FREE</v>
          </cell>
        </row>
        <row r="706">
          <cell r="E706" t="str">
            <v>LF8089408129802</v>
          </cell>
          <cell r="F706" t="str">
            <v>1/2 MIP 1/2 C X 3/4 MGH BOILER DRAIN LEA</v>
          </cell>
        </row>
        <row r="707">
          <cell r="E707" t="str">
            <v>LF8489816169802</v>
          </cell>
          <cell r="F707" t="str">
            <v>1 FIP X 1 FIP SWING CHECK VALVE LEAD FRE</v>
          </cell>
        </row>
        <row r="708">
          <cell r="E708" t="str">
            <v>LF8489820209802</v>
          </cell>
          <cell r="F708" t="str">
            <v>1 1/4 FIP X 1 1/4 FIP SWING CHECK VALVE</v>
          </cell>
        </row>
        <row r="709">
          <cell r="E709" t="str">
            <v>LF5010524249802</v>
          </cell>
          <cell r="F709" t="str">
            <v>1 1/2 C X 1 1/2 FIP   DI ELECTRIC UNION</v>
          </cell>
        </row>
        <row r="710">
          <cell r="E710" t="str">
            <v>LF8236312121202</v>
          </cell>
          <cell r="F710" t="str">
            <v>3/4 F SW X 3/4 F SW 1/4 COMP EZ-ADD-A-VA</v>
          </cell>
        </row>
        <row r="711">
          <cell r="E711">
            <v>8088308129802</v>
          </cell>
          <cell r="F711" t="str">
            <v>1/2 FIP X 3/4 MGH SILLCOCK BARCODED</v>
          </cell>
        </row>
        <row r="712">
          <cell r="E712">
            <v>8088312129802</v>
          </cell>
          <cell r="F712" t="str">
            <v>3/4 FIP X 3/4 MGH JMFI SILLCOCK BARCODED</v>
          </cell>
        </row>
        <row r="713">
          <cell r="E713">
            <v>8478008089800</v>
          </cell>
          <cell r="F713" t="str">
            <v>1/2 FIP X 1/2 FIP 2 PC GAS VALVE YELLOW</v>
          </cell>
        </row>
        <row r="714">
          <cell r="E714">
            <v>7178006069802</v>
          </cell>
          <cell r="F714" t="str">
            <v>3/8 FIP X 3/8 FIP 2 PC JMFI GAS VALVE</v>
          </cell>
        </row>
        <row r="715">
          <cell r="E715">
            <v>7178008089802</v>
          </cell>
          <cell r="F715" t="str">
            <v>1/2 FIP X 1/2 FIP 2 PC JMFI 600 GAS VALV</v>
          </cell>
        </row>
        <row r="716">
          <cell r="E716">
            <v>7178012129802</v>
          </cell>
          <cell r="F716" t="str">
            <v>3/4 FIP X 3/4 FIP 2 PC JMFI 600 GAS VALV</v>
          </cell>
        </row>
        <row r="717">
          <cell r="E717">
            <v>7178016169802</v>
          </cell>
          <cell r="F717" t="str">
            <v>1 FIP X 1 FIP 2 PC JMFI GAS VALVE</v>
          </cell>
        </row>
        <row r="718">
          <cell r="E718">
            <v>7191208089802</v>
          </cell>
          <cell r="F718" t="str">
            <v>1/2 FL X 1/2 FIP 2 PC JMFI 600 GAS VALVE</v>
          </cell>
        </row>
        <row r="719">
          <cell r="E719">
            <v>7191208129802</v>
          </cell>
          <cell r="F719" t="str">
            <v>1/2 FL X 3/4 FIP 2 PC JMFI GAS VALVE</v>
          </cell>
        </row>
        <row r="720">
          <cell r="E720">
            <v>5781204049802</v>
          </cell>
          <cell r="F720" t="str">
            <v>1/4 FIP X 1/4 FIP JMFI 750 BALL VALVE FP</v>
          </cell>
        </row>
        <row r="721">
          <cell r="E721">
            <v>5781224249802</v>
          </cell>
          <cell r="F721" t="str">
            <v>1 1/2 FIP X 1 1/2 FIP 750 FULL PORT BALL</v>
          </cell>
        </row>
        <row r="722">
          <cell r="E722">
            <v>5781232329802</v>
          </cell>
          <cell r="F722" t="str">
            <v>2 FIP X 2 FIP JMFI CSA 750 FULL PORT BAL</v>
          </cell>
        </row>
        <row r="723">
          <cell r="E723">
            <v>5781238389802</v>
          </cell>
          <cell r="F723" t="str">
            <v>3 FIP X 3 FIP JMFI CSA 750 FULL PORT BAL</v>
          </cell>
        </row>
        <row r="724">
          <cell r="E724" t="str">
            <v>LF5780108089802</v>
          </cell>
          <cell r="F724" t="str">
            <v>1/2 C X 1/2 C FULL PORT BALL VALVE LEAD</v>
          </cell>
        </row>
        <row r="725">
          <cell r="E725" t="str">
            <v>LF5780112129802</v>
          </cell>
          <cell r="F725" t="str">
            <v>3/4 C X 3/4 C FULL PORT BALL VALVE LEAD</v>
          </cell>
        </row>
        <row r="726">
          <cell r="E726" t="str">
            <v>LF5781204049802</v>
          </cell>
          <cell r="F726" t="str">
            <v>1/4 FIP X 1/4 FIP FULL PORT BALL VALVE L</v>
          </cell>
        </row>
        <row r="727">
          <cell r="E727" t="str">
            <v>LF5781206069802</v>
          </cell>
          <cell r="F727" t="str">
            <v>3/8 FIP X 3/8 FIP FULL PORT BALL VALVE L</v>
          </cell>
        </row>
        <row r="728">
          <cell r="E728" t="str">
            <v>LF5781208089802</v>
          </cell>
          <cell r="F728" t="str">
            <v>1/2 FIP X 1/2 FIP FULL PORT BALL VALVE L</v>
          </cell>
        </row>
        <row r="729">
          <cell r="E729" t="str">
            <v>LF5781212129802</v>
          </cell>
          <cell r="F729" t="str">
            <v>3/4 FIP X 3/4 FIP FULL PORT BALL VALVE L</v>
          </cell>
        </row>
        <row r="730">
          <cell r="E730" t="str">
            <v>LF5781216169802</v>
          </cell>
          <cell r="F730" t="str">
            <v>1 FIP X 1 FIP FULL PORT BALL VALVE LEAD</v>
          </cell>
        </row>
        <row r="731">
          <cell r="E731" t="str">
            <v>LF5781220209802</v>
          </cell>
          <cell r="F731" t="str">
            <v>1 1/4 FIP X 1 1/4 FIP FP BALL VLV LEAD F</v>
          </cell>
        </row>
        <row r="732">
          <cell r="E732" t="str">
            <v>LF5781232329802</v>
          </cell>
          <cell r="F732" t="str">
            <v>2 FIP X 2 FIP FULL PORT BALL VALVE LEAD</v>
          </cell>
        </row>
        <row r="733">
          <cell r="E733" t="str">
            <v>LF5781608089802</v>
          </cell>
          <cell r="F733" t="str">
            <v>1/2 FIP X 1/2 FIP FP BALL VALVE W/ DRAIN</v>
          </cell>
        </row>
        <row r="734">
          <cell r="E734" t="str">
            <v>LF5781612129802</v>
          </cell>
          <cell r="F734" t="str">
            <v>3/4 FIP X 3/4 FIP FP BALL VALVE W/ DRAIN</v>
          </cell>
        </row>
        <row r="735">
          <cell r="E735" t="str">
            <v>LF7791508089802</v>
          </cell>
          <cell r="F735" t="str">
            <v>1/2 PEX X 1/2 PEX BALL VALVE LEAD FREE</v>
          </cell>
        </row>
        <row r="736">
          <cell r="E736" t="str">
            <v>LF7791512129802</v>
          </cell>
          <cell r="F736" t="str">
            <v>3/4 PEX X 3/4 PEX BALL VALVE LEAD FREE</v>
          </cell>
        </row>
        <row r="737">
          <cell r="E737" t="str">
            <v>LF7791516169802</v>
          </cell>
          <cell r="F737" t="str">
            <v>1 PEX X 1 PEX BALL VALVE LEAD FREE</v>
          </cell>
        </row>
        <row r="738">
          <cell r="E738">
            <v>8098008129802</v>
          </cell>
          <cell r="F738" t="str">
            <v>1/2 MIP X 3/4 MGH 1/4 TURN BOILER DRAIN</v>
          </cell>
        </row>
        <row r="739">
          <cell r="E739">
            <v>8098012129802</v>
          </cell>
          <cell r="F739" t="str">
            <v>3/4 MIP X 3/4 MGH 1/4 TURN BOILER DRAIN</v>
          </cell>
        </row>
        <row r="740">
          <cell r="E740">
            <v>7179506069802</v>
          </cell>
          <cell r="F740" t="str">
            <v>3/8 FL X 3/8 FL 2 PC JMFI GAS VALVE</v>
          </cell>
        </row>
        <row r="741">
          <cell r="E741" t="str">
            <v>GE8184704989800</v>
          </cell>
          <cell r="F741" t="str">
            <v>1/4 SELF PIERCE SADDLE VALVE  SELF TAP L</v>
          </cell>
        </row>
        <row r="742">
          <cell r="E742" t="str">
            <v>LF7799308049802</v>
          </cell>
          <cell r="F742" t="str">
            <v>1/2 PEX X 1/4 OD COMP 1/4 TURN ANGLE STO</v>
          </cell>
        </row>
        <row r="743">
          <cell r="E743" t="str">
            <v>LF7799308069802</v>
          </cell>
          <cell r="F743" t="str">
            <v>1/2 PEX X 3/8 OD COMP 1/4 TURN ANGLE STO</v>
          </cell>
        </row>
        <row r="744">
          <cell r="E744" t="str">
            <v>LF7799708069802</v>
          </cell>
          <cell r="F744" t="str">
            <v>1/2 PEX X 3/8 OD COMP STR 1/4 TURN STOP</v>
          </cell>
        </row>
        <row r="745">
          <cell r="E745" t="str">
            <v>LF8452308069802</v>
          </cell>
          <cell r="F745" t="str">
            <v>5/8 OD COMP X 3/8 OD COM 1/4 TURN ANG ST</v>
          </cell>
        </row>
        <row r="746">
          <cell r="E746" t="str">
            <v>LF5488504049800</v>
          </cell>
          <cell r="F746" t="str">
            <v>1/4 COMP X 1/4 COMP STRAIGHT NEEDLE VLV</v>
          </cell>
        </row>
        <row r="747">
          <cell r="E747" t="str">
            <v>LF5488506069800</v>
          </cell>
          <cell r="F747" t="str">
            <v>3/8 COMP X 3/8 COMP STRAIGHT NEEDLE VLV</v>
          </cell>
        </row>
        <row r="748">
          <cell r="E748" t="str">
            <v>LF5488704029800</v>
          </cell>
          <cell r="F748" t="str">
            <v>1/4 COMP X 1/8 MIP ANGLE NEEDLE VALVE LF</v>
          </cell>
        </row>
        <row r="749">
          <cell r="E749" t="str">
            <v>LF8184104989800</v>
          </cell>
          <cell r="F749" t="str">
            <v>1/4 REGULAR SADDLE VALVE DRILL TYPE LEAD</v>
          </cell>
        </row>
        <row r="750">
          <cell r="E750" t="str">
            <v>LF8184704989800</v>
          </cell>
          <cell r="F750" t="str">
            <v>1/4 SELF PIERCING SADDLE VALVE LEAD FREE</v>
          </cell>
        </row>
        <row r="751">
          <cell r="E751" t="str">
            <v>GE8183904989800</v>
          </cell>
          <cell r="F751" t="str">
            <v>1/4 NICKEL PLATED SELF PIERCING SADDLE V</v>
          </cell>
        </row>
        <row r="752">
          <cell r="E752">
            <v>8085512129802</v>
          </cell>
          <cell r="F752" t="str">
            <v>3/4 FIP X 3/4 MGH JMFI BOILER DRAIN SB B</v>
          </cell>
        </row>
        <row r="753">
          <cell r="E753">
            <v>8085708129802</v>
          </cell>
          <cell r="F753" t="str">
            <v>1/2 MIP 1/2 C X 3/4 MGH JMFI BOILER DRAI</v>
          </cell>
        </row>
        <row r="754">
          <cell r="E754">
            <v>8085712129802</v>
          </cell>
          <cell r="F754" t="str">
            <v>3/4 MIP X 3/4 MGH JMFI BOILER DRAIN SB B</v>
          </cell>
        </row>
        <row r="755">
          <cell r="E755">
            <v>8189408129802</v>
          </cell>
          <cell r="F755" t="str">
            <v>1/2 FIP X 3/4 MGH BOILER DRAIN NO STUFFI</v>
          </cell>
        </row>
        <row r="756">
          <cell r="E756" t="str">
            <v>LF8489712129802</v>
          </cell>
          <cell r="F756" t="str">
            <v>3/4 C X 3/4 C SWING CHECK VALVE LEAD FRE</v>
          </cell>
        </row>
        <row r="757">
          <cell r="E757" t="str">
            <v>LF8489832329802</v>
          </cell>
          <cell r="F757" t="str">
            <v>2 FIP X 2 FIP SWING CHECK VALVE LF</v>
          </cell>
        </row>
        <row r="758">
          <cell r="E758" t="str">
            <v>LF8086924249802</v>
          </cell>
          <cell r="F758" t="str">
            <v>1 1/2 C X 1 1/2 C GATE VALVE LEAD FREE</v>
          </cell>
        </row>
        <row r="759">
          <cell r="E759" t="str">
            <v>LF8087508089802</v>
          </cell>
          <cell r="F759" t="str">
            <v>1/2 FIP X 1/2 FIP GATE VALVE LEAD FREE</v>
          </cell>
        </row>
        <row r="760">
          <cell r="E760" t="str">
            <v>LF8087512129802</v>
          </cell>
          <cell r="F760" t="str">
            <v>3/4 FIP X 3/4 FIP GATE VALVE LEAD FREE</v>
          </cell>
        </row>
        <row r="761">
          <cell r="E761" t="str">
            <v>LF8087524249802</v>
          </cell>
          <cell r="F761" t="str">
            <v>1 1/2 FIP X 1 1/2 FIP GATE VALVE LEAD FR</v>
          </cell>
        </row>
        <row r="762">
          <cell r="E762">
            <v>8088112129802</v>
          </cell>
          <cell r="F762" t="str">
            <v>3/4 MIP X 3/4 MGH HOSE BIBB JMFI BARCODE</v>
          </cell>
        </row>
        <row r="763">
          <cell r="E763" t="str">
            <v>LF8088908089802</v>
          </cell>
          <cell r="F763" t="str">
            <v>1/2 C X 1/2 C STOP &amp; WASTE VALVE LEAD FR</v>
          </cell>
        </row>
        <row r="764">
          <cell r="E764" t="str">
            <v>LF8089108089802</v>
          </cell>
          <cell r="F764" t="str">
            <v>1/2 FIP X 1/2 FIP STOP &amp; WASTE VALVE LEA</v>
          </cell>
        </row>
        <row r="765">
          <cell r="E765" t="str">
            <v>LF8089112129802</v>
          </cell>
          <cell r="F765" t="str">
            <v>3/4 FIP X 3/4 FIP STOP &amp; WASTE VALVE LEA</v>
          </cell>
        </row>
        <row r="766">
          <cell r="E766" t="str">
            <v>LF8089508089802</v>
          </cell>
          <cell r="F766" t="str">
            <v>1/2 FIP X 1/2 FIP STOP VALVE LEAD FREE</v>
          </cell>
        </row>
        <row r="767">
          <cell r="E767">
            <v>1837902989800</v>
          </cell>
          <cell r="F767" t="str">
            <v>1/8 MIP DRAIN COCK EXTERNAL SEAT</v>
          </cell>
        </row>
        <row r="768">
          <cell r="E768">
            <v>1837904989800</v>
          </cell>
          <cell r="F768" t="str">
            <v>1/4 MIP DRAIN COCK EXTERNAL SEAT</v>
          </cell>
        </row>
        <row r="769">
          <cell r="E769">
            <v>8087538389802</v>
          </cell>
          <cell r="F769" t="str">
            <v>3 FIP X 3 FIP JMFI HEAVY PATTERN GATE VL</v>
          </cell>
        </row>
        <row r="770">
          <cell r="E770" t="str">
            <v>LF5010524249802</v>
          </cell>
          <cell r="F770" t="str">
            <v>1 1/2 C X 1 1/2 FIP   DI ELECTRIC UNION</v>
          </cell>
        </row>
        <row r="771">
          <cell r="E771" t="str">
            <v>LF8236312121202</v>
          </cell>
          <cell r="F771" t="str">
            <v>3/4 F SW X 3/4 F SW 1/4 COMP EZ-ADD-A-VA</v>
          </cell>
        </row>
        <row r="772">
          <cell r="E772">
            <v>8183212129802</v>
          </cell>
          <cell r="F772" t="str">
            <v>3/4 S X 3/4 S PVC SCH 40 BALL VALVE BARC</v>
          </cell>
        </row>
        <row r="773">
          <cell r="E773">
            <v>8183216169802</v>
          </cell>
          <cell r="F773" t="str">
            <v>1 S X 1 S PVC SCH 40 BALL VALVE BARCODED</v>
          </cell>
        </row>
        <row r="774">
          <cell r="E774">
            <v>8183220209802</v>
          </cell>
          <cell r="F774" t="str">
            <v>1 1/4 S X 1 1/4 S PVC SCH 40 BALL VALVE</v>
          </cell>
        </row>
        <row r="775">
          <cell r="E775">
            <v>8183224249802</v>
          </cell>
          <cell r="F775" t="str">
            <v>1 1/2 S X 1 1/2 S PVC SCH 40 BALL VALVE</v>
          </cell>
        </row>
        <row r="776">
          <cell r="E776">
            <v>8183232329802</v>
          </cell>
          <cell r="F776" t="str">
            <v>2 S X 2 S PVC SCH 40 BALL VALVE BARCODED</v>
          </cell>
        </row>
        <row r="777">
          <cell r="E777">
            <v>8183408089802</v>
          </cell>
          <cell r="F777" t="str">
            <v>1/2 FIP X 1/2 FIP PVC BALL VALVE BARCODE</v>
          </cell>
        </row>
        <row r="778">
          <cell r="E778">
            <v>8183416169802</v>
          </cell>
          <cell r="F778" t="str">
            <v>1 FIP X 1 FIP PVC BALL VALVE BARCODED</v>
          </cell>
        </row>
        <row r="779">
          <cell r="E779">
            <v>8183424249802</v>
          </cell>
          <cell r="F779" t="str">
            <v>1 1/2 FIP X 1 1/2 FIP PVC BALL VALVE BAR</v>
          </cell>
        </row>
        <row r="780">
          <cell r="E780">
            <v>8183432329802</v>
          </cell>
          <cell r="F780" t="str">
            <v>2 FIP X 2 FIP PVC BALL VALVE BARCODED</v>
          </cell>
        </row>
        <row r="781">
          <cell r="E781">
            <v>8184608089802</v>
          </cell>
          <cell r="F781" t="str">
            <v>1/2 S X 1/2 S CPVC BALL VALVE BARCODED</v>
          </cell>
        </row>
        <row r="782">
          <cell r="E782">
            <v>8184924249802</v>
          </cell>
          <cell r="F782" t="str">
            <v>1 1/2 FIP X 1 1/2 FIP PVC CHECK VALVE BC</v>
          </cell>
        </row>
        <row r="783">
          <cell r="E783">
            <v>8189908089802</v>
          </cell>
          <cell r="F783" t="str">
            <v>1/2 COMP X 1/2 COMP PVC COUPLING BARCODE</v>
          </cell>
        </row>
        <row r="784">
          <cell r="E784">
            <v>8189912129802</v>
          </cell>
          <cell r="F784" t="str">
            <v>3/4 COMP X 3/4 COMP PVC COUPLING BARCODE</v>
          </cell>
        </row>
        <row r="785">
          <cell r="E785">
            <v>8189916169802</v>
          </cell>
          <cell r="F785" t="str">
            <v>1 COMP X 1 COMP PVC COUPLING BARCODED</v>
          </cell>
        </row>
        <row r="786">
          <cell r="E786">
            <v>8189920209802</v>
          </cell>
          <cell r="F786" t="str">
            <v>1 1/4 COMP X 1 1/4 COMP PVC COUPLING BAR</v>
          </cell>
        </row>
        <row r="787">
          <cell r="E787">
            <v>8189924249802</v>
          </cell>
          <cell r="F787" t="str">
            <v>1 1/2 COMP X 1 1/2 COMP PVC COUPLING BAR</v>
          </cell>
        </row>
        <row r="788">
          <cell r="E788">
            <v>8189932329802</v>
          </cell>
          <cell r="F788" t="str">
            <v>2 COMP X 2 COMP PVC COUPLING BARCODED</v>
          </cell>
        </row>
        <row r="789">
          <cell r="E789">
            <v>8179008129802</v>
          </cell>
          <cell r="F789" t="str">
            <v>1/2 MIP X 3/4 CELCON HOSE BIBB BARCODED</v>
          </cell>
        </row>
        <row r="790">
          <cell r="E790">
            <v>8179012129802</v>
          </cell>
          <cell r="F790" t="str">
            <v>3/4 MIP X 3/4 CELCON HOSE BIBB BARCODED</v>
          </cell>
        </row>
        <row r="791">
          <cell r="E791">
            <v>8181912129802</v>
          </cell>
          <cell r="F791" t="str">
            <v>3/4 FIP X 3/4 FIP SCH 80 PVC UNION</v>
          </cell>
        </row>
        <row r="792">
          <cell r="E792">
            <v>8182012129802</v>
          </cell>
          <cell r="F792" t="str">
            <v>3/4 S X 3/4 S SCH 80 PVC UNION BARCODED</v>
          </cell>
        </row>
        <row r="793">
          <cell r="E793">
            <v>8182016169802</v>
          </cell>
          <cell r="F793" t="str">
            <v>1 S X 1 S SCHEDULE 80 PVC UNION BARCODED</v>
          </cell>
        </row>
        <row r="794">
          <cell r="E794">
            <v>8182024249802</v>
          </cell>
          <cell r="F794" t="str">
            <v>1 1/2 S X 1 1/2 S SCH 80 PVC UNION BARCO</v>
          </cell>
        </row>
        <row r="795">
          <cell r="E795">
            <v>8182612129802</v>
          </cell>
          <cell r="F795" t="str">
            <v>3/4 MIP X 3/4 MGH CELCON BOILER DRAIN BA</v>
          </cell>
        </row>
        <row r="796">
          <cell r="E796">
            <v>7793808125602</v>
          </cell>
          <cell r="F796" t="str">
            <v>1/2 PEX X 3/4 MGH 10 IN ANTI SIPHON FROS</v>
          </cell>
        </row>
        <row r="797">
          <cell r="E797">
            <v>8085808125202</v>
          </cell>
          <cell r="F797" t="str">
            <v>1/2 C 1/2 MIP X 3/4 MGH 8IN ANTI SIPH FP</v>
          </cell>
        </row>
        <row r="798">
          <cell r="E798">
            <v>8085808125602</v>
          </cell>
          <cell r="F798" t="str">
            <v>1/2 C 1/2 MIP X 3/4 MGH 10IN ANTI SIPH F</v>
          </cell>
        </row>
        <row r="799">
          <cell r="E799">
            <v>8085808126102</v>
          </cell>
          <cell r="F799" t="str">
            <v>1/2 C 1/2 MIP X 3/4 MGH 12IN ANTI SIPH F</v>
          </cell>
        </row>
        <row r="800">
          <cell r="E800">
            <v>8086308125202</v>
          </cell>
          <cell r="F800" t="str">
            <v>1/2C OR 1/2MIP X 3/4 MGH 8IN FROST PROOF</v>
          </cell>
        </row>
        <row r="801">
          <cell r="E801">
            <v>8086308125602</v>
          </cell>
          <cell r="F801" t="str">
            <v>1/2C OR 1/2MIP X 3/4 MGH 10IN FROST PROO</v>
          </cell>
        </row>
        <row r="802">
          <cell r="E802">
            <v>8086308126102</v>
          </cell>
          <cell r="F802" t="str">
            <v>1/2C OR 1/2MIP X 3/4 MGH 12IN JMFI FP FA</v>
          </cell>
        </row>
        <row r="803">
          <cell r="E803">
            <v>8086408126102</v>
          </cell>
          <cell r="F803" t="str">
            <v>1/2 FIP 3/4 MIP 3/4 MGH 12IN ANTI SIPH F</v>
          </cell>
        </row>
        <row r="804">
          <cell r="E804">
            <v>8086508126102</v>
          </cell>
          <cell r="F804" t="str">
            <v>1/2 FIP 3/4 MIP X 3/4MGH 12IN FROST PROO</v>
          </cell>
        </row>
        <row r="805">
          <cell r="E805" t="str">
            <v>LF7752608089900</v>
          </cell>
          <cell r="F805" t="str">
            <v>1/2 PEX X 1/2 PEX 1/4 TRN STRAIGHT CHROM</v>
          </cell>
        </row>
        <row r="806">
          <cell r="E806" t="str">
            <v>LF7783308069902</v>
          </cell>
          <cell r="F806" t="str">
            <v>1/2 PEX X 3/8 OD COMP ANGLE CHROME STOP</v>
          </cell>
        </row>
        <row r="807">
          <cell r="E807" t="str">
            <v>GE8184704989800</v>
          </cell>
          <cell r="F807" t="str">
            <v>1/4 SELF PIERCE SADDLE VALVE  SELF TAP L</v>
          </cell>
        </row>
        <row r="808">
          <cell r="E808" t="str">
            <v>LF7799708069802</v>
          </cell>
          <cell r="F808" t="str">
            <v>1/2 PEX X 3/8 OD COMP STR 1/4 TURN STOP</v>
          </cell>
        </row>
        <row r="809">
          <cell r="E809" t="str">
            <v>LF8451108069802</v>
          </cell>
          <cell r="F809" t="str">
            <v>1/2 FIP X 3/8 OD COMP 1/4 TURN STR STOP</v>
          </cell>
        </row>
        <row r="810">
          <cell r="E810" t="str">
            <v>LF8452108069802</v>
          </cell>
          <cell r="F810" t="str">
            <v>1/2 FIP X 3/8 OD COMP 1/4 TURN ANG STOP</v>
          </cell>
        </row>
        <row r="811">
          <cell r="E811" t="str">
            <v>LF8452308069802</v>
          </cell>
          <cell r="F811" t="str">
            <v>5/8 OD COMP X 3/8 OD COM 1/4 TURN ANG ST</v>
          </cell>
        </row>
        <row r="812">
          <cell r="E812" t="str">
            <v>GE8183904989800</v>
          </cell>
          <cell r="F812" t="str">
            <v>1/4 NICKEL PLATED SELF PIERCING SADDLE V</v>
          </cell>
        </row>
        <row r="813">
          <cell r="E813" t="str">
            <v>LF8440908089802</v>
          </cell>
          <cell r="F813" t="str">
            <v>1/2 PUSH TO FIT BALL VALVE LEAD FREE</v>
          </cell>
        </row>
        <row r="814">
          <cell r="E814" t="str">
            <v>LF8440912129802</v>
          </cell>
          <cell r="F814" t="str">
            <v>3/4 PUSH TO FIT BALL VALVE LEAD FREE</v>
          </cell>
        </row>
        <row r="815">
          <cell r="E815" t="str">
            <v>LF8437508089802</v>
          </cell>
          <cell r="F815" t="str">
            <v>1/2 PUSH X 1/2 PUSH CHROME STRAIGHT 1/</v>
          </cell>
        </row>
        <row r="816">
          <cell r="E816" t="str">
            <v>LF8439808069802</v>
          </cell>
          <cell r="F816" t="str">
            <v>1/2 PUSH FIT X 3/8 OD COMP VALVE ANGLE 1</v>
          </cell>
        </row>
        <row r="817">
          <cell r="E817">
            <v>5780136369802</v>
          </cell>
          <cell r="F817" t="str">
            <v>2 1/2 C X 2 1/2 C JMFI 750 FULL PORT BAL</v>
          </cell>
        </row>
        <row r="818">
          <cell r="E818">
            <v>5781204049802</v>
          </cell>
          <cell r="F818" t="str">
            <v>1/4 FIP X 1/4 FIP JMFI 750 BALL VALVE FP</v>
          </cell>
        </row>
        <row r="819">
          <cell r="E819">
            <v>5781206069802</v>
          </cell>
          <cell r="F819" t="str">
            <v>3/8 FIP X 3/8 FIP JMFI 750 BALL VALVE FP</v>
          </cell>
        </row>
        <row r="820">
          <cell r="E820">
            <v>5781208089802</v>
          </cell>
          <cell r="F820" t="str">
            <v>1/2 FIP X 1/2 FIP JMFI 750 BALL VALVE FU</v>
          </cell>
        </row>
        <row r="821">
          <cell r="E821">
            <v>5781212129802</v>
          </cell>
          <cell r="F821" t="str">
            <v>3/4 FIP X 3/4 FIP JMFI 750 BALL VALVE FU</v>
          </cell>
        </row>
        <row r="822">
          <cell r="E822">
            <v>5781216169802</v>
          </cell>
          <cell r="F822" t="str">
            <v>1 FIP X 1 FIP JMFI CSA 750 BALL VALVE FU</v>
          </cell>
        </row>
        <row r="823">
          <cell r="E823">
            <v>5781224249802</v>
          </cell>
          <cell r="F823" t="str">
            <v>1 1/2 FIP X 1 1/2 FIP 750 FULL PORT BALL</v>
          </cell>
        </row>
        <row r="824">
          <cell r="E824">
            <v>5781242429802</v>
          </cell>
          <cell r="F824" t="str">
            <v>4 FIP X 4 FIP JMFI CSA 750 FULL PORT BAL</v>
          </cell>
        </row>
        <row r="825">
          <cell r="E825" t="str">
            <v>LF5780108089802</v>
          </cell>
          <cell r="F825" t="str">
            <v>1/2 C X 1/2 C FULL PORT BALL VALVE LEAD</v>
          </cell>
        </row>
        <row r="826">
          <cell r="E826" t="str">
            <v>LF5780112129802</v>
          </cell>
          <cell r="F826" t="str">
            <v>3/4 C X 3/4 C FULL PORT BALL VALVE LEAD</v>
          </cell>
        </row>
        <row r="827">
          <cell r="E827" t="str">
            <v>LF5780116169802</v>
          </cell>
          <cell r="F827" t="str">
            <v>1 C X 1 C FULL PORT BALL VALVE LEAD FREE</v>
          </cell>
        </row>
        <row r="828">
          <cell r="E828" t="str">
            <v>LF5780120209802</v>
          </cell>
          <cell r="F828" t="str">
            <v>1 1/4 C X 1 1/4 C FULL PORT BALL VALVE L</v>
          </cell>
        </row>
        <row r="829">
          <cell r="E829" t="str">
            <v>LF5781204049802</v>
          </cell>
          <cell r="F829" t="str">
            <v>1/4 FIP X 1/4 FIP FULL PORT BALL VALVE L</v>
          </cell>
        </row>
        <row r="830">
          <cell r="E830" t="str">
            <v>LF5781206069802</v>
          </cell>
          <cell r="F830" t="str">
            <v>3/8 FIP X 3/8 FIP FULL PORT BALL VALVE L</v>
          </cell>
        </row>
        <row r="831">
          <cell r="E831" t="str">
            <v>LF5781208089802</v>
          </cell>
          <cell r="F831" t="str">
            <v>1/2 FIP X 1/2 FIP FULL PORT BALL VALVE L</v>
          </cell>
        </row>
        <row r="832">
          <cell r="E832" t="str">
            <v>LF5781212129802</v>
          </cell>
          <cell r="F832" t="str">
            <v>3/4 FIP X 3/4 FIP FULL PORT BALL VALVE L</v>
          </cell>
        </row>
        <row r="833">
          <cell r="E833" t="str">
            <v>LF5781216169802</v>
          </cell>
          <cell r="F833" t="str">
            <v>1 FIP X 1 FIP FULL PORT BALL VALVE LEAD</v>
          </cell>
        </row>
        <row r="834">
          <cell r="E834" t="str">
            <v>LF5781220209802</v>
          </cell>
          <cell r="F834" t="str">
            <v>1 1/4 FIP X 1 1/4 FIP FP BALL VLV LEAD F</v>
          </cell>
        </row>
        <row r="835">
          <cell r="E835" t="str">
            <v>LF5781224249802</v>
          </cell>
          <cell r="F835" t="str">
            <v>1 1/2 FIP X 1 1/2 FIP FP BALL VALVE LEAD</v>
          </cell>
        </row>
        <row r="836">
          <cell r="E836" t="str">
            <v>LF5781232329802</v>
          </cell>
          <cell r="F836" t="str">
            <v>2 FIP X 2 FIP FULL PORT BALL VALVE LEAD</v>
          </cell>
        </row>
        <row r="837">
          <cell r="E837" t="str">
            <v>LF5781608089802</v>
          </cell>
          <cell r="F837" t="str">
            <v>1/2 FIP X 1/2 FIP FP BALL VALVE W/ DRAIN</v>
          </cell>
        </row>
        <row r="838">
          <cell r="E838" t="str">
            <v>LF5781612129802</v>
          </cell>
          <cell r="F838" t="str">
            <v>3/4 FIP X 3/4 FIP FP BALL VALVE W/ DRAIN</v>
          </cell>
        </row>
        <row r="839">
          <cell r="E839" t="str">
            <v>LF7791508089802</v>
          </cell>
          <cell r="F839" t="str">
            <v>1/2 PEX X 1/2 PEX BALL VALVE LEAD FREE</v>
          </cell>
        </row>
        <row r="840">
          <cell r="E840" t="str">
            <v>LF7791512129802</v>
          </cell>
          <cell r="F840" t="str">
            <v>3/4 PEX X 3/4 PEX BALL VALVE LEAD FREE</v>
          </cell>
        </row>
        <row r="841">
          <cell r="E841" t="str">
            <v>LF7791516169802</v>
          </cell>
          <cell r="F841" t="str">
            <v>1 PEX X 1 PEX BALL VALVE LEAD FREE</v>
          </cell>
        </row>
        <row r="842">
          <cell r="E842">
            <v>8098008129802</v>
          </cell>
          <cell r="F842" t="str">
            <v>1/2 MIP X 3/4 MGH 1/4 TURN BOILER DRAIN</v>
          </cell>
        </row>
        <row r="843">
          <cell r="E843">
            <v>8098012129802</v>
          </cell>
          <cell r="F843" t="str">
            <v>3/4 MIP X 3/4 MGH 1/4 TURN BOILER DRAIN</v>
          </cell>
        </row>
        <row r="844">
          <cell r="E844">
            <v>7179506069802</v>
          </cell>
          <cell r="F844" t="str">
            <v>3/8 FL X 3/8 FL 2 PC JMFI GAS VALVE</v>
          </cell>
        </row>
        <row r="845">
          <cell r="E845">
            <v>7179508089802</v>
          </cell>
          <cell r="F845" t="str">
            <v>1/2 FL X 1/2 FL 2 PC JMFI GAS VALVE</v>
          </cell>
        </row>
        <row r="846">
          <cell r="E846">
            <v>8098508129802</v>
          </cell>
          <cell r="F846" t="str">
            <v>1/2 FIP X 3/4 MGH 1/4 TURN FLANGE SILLCO</v>
          </cell>
        </row>
        <row r="847">
          <cell r="E847">
            <v>8478008089800</v>
          </cell>
          <cell r="F847" t="str">
            <v>1/2 FIP X 1/2 FIP 2 PC GAS VALVE YELLOW</v>
          </cell>
        </row>
        <row r="848">
          <cell r="E848">
            <v>7178006069802</v>
          </cell>
          <cell r="F848" t="str">
            <v>3/8 FIP X 3/8 FIP 2 PC JMFI GAS VALVE</v>
          </cell>
        </row>
        <row r="849">
          <cell r="E849">
            <v>7178008089802</v>
          </cell>
          <cell r="F849" t="str">
            <v>1/2 FIP X 1/2 FIP 2 PC JMFI 600 GAS VALV</v>
          </cell>
        </row>
        <row r="850">
          <cell r="E850">
            <v>7178012129802</v>
          </cell>
          <cell r="F850" t="str">
            <v>3/4 FIP X 3/4 FIP 2 PC JMFI 600 GAS VALV</v>
          </cell>
        </row>
        <row r="851">
          <cell r="E851">
            <v>7191206089802</v>
          </cell>
          <cell r="F851" t="str">
            <v>3/8 FL X 1/2 FIP 2 PC JMFI 600 GAS VALVE</v>
          </cell>
        </row>
        <row r="852">
          <cell r="E852">
            <v>7191208089802</v>
          </cell>
          <cell r="F852" t="str">
            <v>1/2 FL X 1/2 FIP 2 PC JMFI 600 GAS VALVE</v>
          </cell>
        </row>
        <row r="853">
          <cell r="E853">
            <v>7191208129802</v>
          </cell>
          <cell r="F853" t="str">
            <v>1/2 FL X 3/4 FIP 2 PC JMFI GAS VALVE</v>
          </cell>
        </row>
        <row r="854">
          <cell r="E854">
            <v>7191215129802</v>
          </cell>
          <cell r="F854" t="str">
            <v>15/16 FL X 3/4 FIP 2 PC JMFI GAS VALVE</v>
          </cell>
        </row>
        <row r="855">
          <cell r="E855" t="str">
            <v>LF7480908089802</v>
          </cell>
          <cell r="F855" t="str">
            <v>1/2 COMP X 1/2 COMP STD PORT BALL VLV LE</v>
          </cell>
        </row>
        <row r="856">
          <cell r="E856" t="str">
            <v>LF7480912129802</v>
          </cell>
          <cell r="F856" t="str">
            <v>3/4 COMP X 3/4 COMP ST PORT BALL VLV LEA</v>
          </cell>
        </row>
        <row r="857">
          <cell r="E857">
            <v>8085508129802</v>
          </cell>
          <cell r="F857" t="str">
            <v>1/2 FIP X 3/4 MGH JMFI BOILER DRAIN SB B</v>
          </cell>
        </row>
        <row r="858">
          <cell r="E858">
            <v>8085512129802</v>
          </cell>
          <cell r="F858" t="str">
            <v>3/4 FIP X 3/4 MGH JMFI BOILER DRAIN SB B</v>
          </cell>
        </row>
        <row r="859">
          <cell r="E859">
            <v>8085708129802</v>
          </cell>
          <cell r="F859" t="str">
            <v>1/2 MIP 1/2 C X 3/4 MGH JMFI BOILER DRAI</v>
          </cell>
        </row>
        <row r="860">
          <cell r="E860">
            <v>8085712129802</v>
          </cell>
          <cell r="F860" t="str">
            <v>3/4 MIP X 3/4 MGH JMFI BOILER DRAIN SB B</v>
          </cell>
        </row>
        <row r="861">
          <cell r="E861">
            <v>8089408129802</v>
          </cell>
          <cell r="F861" t="str">
            <v>1/2 MIP 1/2 C X 3/4 MGH BOILER DRN NO ST</v>
          </cell>
        </row>
        <row r="862">
          <cell r="E862">
            <v>8089412129802</v>
          </cell>
          <cell r="F862" t="str">
            <v>3/4 MIP X 3/4 MGH BOILER DRAIN BARCODED</v>
          </cell>
        </row>
        <row r="863">
          <cell r="E863" t="str">
            <v>LF8189412129802</v>
          </cell>
          <cell r="F863" t="str">
            <v>3/4 FIP X 3/4 MGH BOILER DRAIN VALVE LEA</v>
          </cell>
        </row>
        <row r="864">
          <cell r="E864" t="str">
            <v>LF8489712129802</v>
          </cell>
          <cell r="F864" t="str">
            <v>3/4 C X 3/4 C SWING CHECK VALVE LEAD FRE</v>
          </cell>
        </row>
        <row r="865">
          <cell r="E865" t="str">
            <v>LF8086908089802</v>
          </cell>
          <cell r="F865" t="str">
            <v>1/2 C X 1/2 C GATE VALVE LEAD FREE</v>
          </cell>
        </row>
        <row r="866">
          <cell r="E866" t="str">
            <v>LF8086924249802</v>
          </cell>
          <cell r="F866" t="str">
            <v>1 1/2 C X 1 1/2 C GATE VALVE LEAD FREE</v>
          </cell>
        </row>
        <row r="867">
          <cell r="E867" t="str">
            <v>LF8087508089802</v>
          </cell>
          <cell r="F867" t="str">
            <v>1/2 FIP X 1/2 FIP GATE VALVE LEAD FREE</v>
          </cell>
        </row>
        <row r="868">
          <cell r="E868" t="str">
            <v>LF8087512129802</v>
          </cell>
          <cell r="F868" t="str">
            <v>3/4 FIP X 3/4 FIP GATE VALVE LEAD FREE</v>
          </cell>
        </row>
        <row r="869">
          <cell r="E869" t="str">
            <v>LF8087516169802</v>
          </cell>
          <cell r="F869" t="str">
            <v>1 FIP X 1 FIP GATE VALVE LEAD FREE</v>
          </cell>
        </row>
        <row r="870">
          <cell r="E870" t="str">
            <v>LF8087524249802</v>
          </cell>
          <cell r="F870" t="str">
            <v>1 1/2 FIP X 1 1/2 FIP GATE VALVE LEAD FR</v>
          </cell>
        </row>
        <row r="871">
          <cell r="E871">
            <v>8088108129802</v>
          </cell>
          <cell r="F871" t="str">
            <v>1/2 MIP 1/2 C X 3/4 MGH HOSE BIBB JMFI B</v>
          </cell>
        </row>
        <row r="872">
          <cell r="E872">
            <v>8088112129802</v>
          </cell>
          <cell r="F872" t="str">
            <v>3/4 MIP X 3/4 MGH HOSE BIBB JMFI BARCODE</v>
          </cell>
        </row>
        <row r="873">
          <cell r="E873" t="str">
            <v>LF8088908089802</v>
          </cell>
          <cell r="F873" t="str">
            <v>1/2 C X 1/2 C STOP &amp; WASTE VALVE LEAD FR</v>
          </cell>
        </row>
        <row r="874">
          <cell r="E874" t="str">
            <v>LF8088912129802</v>
          </cell>
          <cell r="F874" t="str">
            <v>3/4 C X 3/4 C STOP &amp; WASTE VALVE LEAD FR</v>
          </cell>
        </row>
        <row r="875">
          <cell r="E875" t="str">
            <v>LF8089108089802</v>
          </cell>
          <cell r="F875" t="str">
            <v>1/2 FIP X 1/2 FIP STOP &amp; WASTE VALVE LEA</v>
          </cell>
        </row>
        <row r="876">
          <cell r="E876" t="str">
            <v>LF8089112129802</v>
          </cell>
          <cell r="F876" t="str">
            <v>3/4 FIP X 3/4 FIP STOP &amp; WASTE VALVE LEA</v>
          </cell>
        </row>
        <row r="877">
          <cell r="E877" t="str">
            <v>LF8089508089802</v>
          </cell>
          <cell r="F877" t="str">
            <v>1/2 FIP X 1/2 FIP STOP VALVE LEAD FREE</v>
          </cell>
        </row>
        <row r="878">
          <cell r="E878">
            <v>8086308125202</v>
          </cell>
          <cell r="F878" t="str">
            <v>1/2C OR 1/2MIP X 3/4 MGH 8IN FROST PROOF</v>
          </cell>
        </row>
        <row r="879">
          <cell r="E879">
            <v>8086308125602</v>
          </cell>
          <cell r="F879" t="str">
            <v>1/2C OR 1/2MIP X 3/4 MGH 10IN FROST PROO</v>
          </cell>
        </row>
        <row r="880">
          <cell r="E880">
            <v>8086308126102</v>
          </cell>
          <cell r="F880" t="str">
            <v>1/2C OR 1/2MIP X 3/4 MGH 12IN JMFI FP FA</v>
          </cell>
        </row>
        <row r="881">
          <cell r="E881">
            <v>8086508125202</v>
          </cell>
          <cell r="F881" t="str">
            <v>1/2 FIP 3/4 MIP X 3/4MGH 8IN FROST PROOF</v>
          </cell>
        </row>
        <row r="882">
          <cell r="E882">
            <v>8086508126102</v>
          </cell>
          <cell r="F882" t="str">
            <v>1/2 FIP 3/4 MIP X 3/4MGH 12IN FROST PROO</v>
          </cell>
        </row>
        <row r="883">
          <cell r="E883">
            <v>8087538389802</v>
          </cell>
          <cell r="F883" t="str">
            <v>3 FIP X 3 FIP JMFI HEAVY PATTERN GATE VL</v>
          </cell>
        </row>
        <row r="884">
          <cell r="E884">
            <v>8087308129802</v>
          </cell>
          <cell r="F884" t="str">
            <v>1/2 C X 3/4 MGH SOLID FLANGE SILLCOCK BC</v>
          </cell>
        </row>
        <row r="885">
          <cell r="E885">
            <v>8088308129802</v>
          </cell>
          <cell r="F885" t="str">
            <v>1/2 FIP X 3/4 MGH SILLCOCK BARCODED</v>
          </cell>
        </row>
        <row r="886">
          <cell r="E886">
            <v>8088312129802</v>
          </cell>
          <cell r="F886" t="str">
            <v>3/4 FIP X 3/4 MGH JMFI SILLCOCK BARCODED</v>
          </cell>
        </row>
        <row r="887">
          <cell r="E887" t="str">
            <v>LF5010516169802</v>
          </cell>
          <cell r="F887" t="str">
            <v>1 C X 1 FIP           DI ELECTRIC UNION</v>
          </cell>
        </row>
        <row r="888">
          <cell r="E888">
            <v>7793808126102</v>
          </cell>
          <cell r="F888" t="str">
            <v>1/2 PEX X 3/4 MGH 12 IN ANTI SIPHON FROS</v>
          </cell>
        </row>
        <row r="889">
          <cell r="E889">
            <v>8085808125202</v>
          </cell>
          <cell r="F889" t="str">
            <v>1/2 C 1/2 MIP X 3/4 MGH 8IN ANTI SIPH FP</v>
          </cell>
        </row>
        <row r="890">
          <cell r="E890">
            <v>8085808126102</v>
          </cell>
          <cell r="F890" t="str">
            <v>1/2 C 1/2 MIP X 3/4 MGH 12IN ANTI SIPH F</v>
          </cell>
        </row>
        <row r="891">
          <cell r="E891">
            <v>8086408124200</v>
          </cell>
          <cell r="F891" t="str">
            <v>1/2 FIP 3/4 MIP X 3/4MGH 4IN ANTI SIPH</v>
          </cell>
        </row>
        <row r="892">
          <cell r="E892">
            <v>8086408124202</v>
          </cell>
          <cell r="F892" t="str">
            <v>1/2 FIP 3/4 MIP X 3/4MGH 4 ANTI SIPH  F</v>
          </cell>
        </row>
        <row r="893">
          <cell r="E893">
            <v>8086408125202</v>
          </cell>
          <cell r="F893" t="str">
            <v>1/2 FIP 3/4 MIP X 3/4MGH 8IN ANTI SI FP</v>
          </cell>
        </row>
        <row r="894">
          <cell r="E894">
            <v>8086408125602</v>
          </cell>
          <cell r="F894" t="str">
            <v>1/2 FIP 3/4 MIP X 3/4MGH 10IN ANTI S FP</v>
          </cell>
        </row>
        <row r="895">
          <cell r="E895">
            <v>8086408126102</v>
          </cell>
          <cell r="F895" t="str">
            <v>1/2 FIP 3/4 MIP 3/4 MGH 12IN ANTI SIPH F</v>
          </cell>
        </row>
        <row r="896">
          <cell r="E896">
            <v>8486608126102</v>
          </cell>
          <cell r="F896" t="str">
            <v>1/2 PUSH FIT X 3/4 MGH 12 AWN FAUCET W</v>
          </cell>
        </row>
        <row r="897">
          <cell r="E897" t="str">
            <v>LF8490308989802</v>
          </cell>
          <cell r="F897" t="str">
            <v>1/2 CHROME PLATED BRASS STANDARD BASIN F</v>
          </cell>
        </row>
        <row r="898">
          <cell r="E898">
            <v>8099998989802</v>
          </cell>
          <cell r="F898" t="str">
            <v>ANTISIPHON REPAIR KIT BARCODED</v>
          </cell>
        </row>
        <row r="899">
          <cell r="E899">
            <v>8288412129802</v>
          </cell>
          <cell r="F899" t="str">
            <v>3/4 V3 3/4 FGH x 3/4 MGH VACCUM BREAKER</v>
          </cell>
        </row>
        <row r="900">
          <cell r="E900" t="str">
            <v>LF5488504049800</v>
          </cell>
          <cell r="F900" t="str">
            <v>1/4 COMP X 1/4 COMP STRAIGHT NEEDLE VLV</v>
          </cell>
        </row>
        <row r="901">
          <cell r="E901" t="str">
            <v>LF5488506069800</v>
          </cell>
          <cell r="F901" t="str">
            <v>3/8 COMP X 3/8 COMP STRAIGHT NEEDLE VLV</v>
          </cell>
        </row>
        <row r="902">
          <cell r="E902" t="str">
            <v>LF5488704029800</v>
          </cell>
          <cell r="F902" t="str">
            <v>1/4 COMP X 1/8 MIP ANGLE NEEDLE VALVE LF</v>
          </cell>
        </row>
        <row r="903">
          <cell r="E903" t="str">
            <v>LF5488704049800</v>
          </cell>
          <cell r="F903" t="str">
            <v>1/4 COMP X 1/4 MIP ANGLE NEEDLE VALVE LF</v>
          </cell>
        </row>
        <row r="904">
          <cell r="E904" t="str">
            <v>LF5488706049800</v>
          </cell>
          <cell r="F904" t="str">
            <v>3/8 COMP X 1/4 MIP ANGLE NEEDLE VALVE LF</v>
          </cell>
        </row>
        <row r="905">
          <cell r="E905" t="str">
            <v>LF5513702029800</v>
          </cell>
          <cell r="F905" t="str">
            <v>1/8 MIP X 1/8 MIP STRAIGHT NEEDLE VALVE</v>
          </cell>
        </row>
        <row r="906">
          <cell r="E906" t="str">
            <v>LF5513704049800</v>
          </cell>
          <cell r="F906" t="str">
            <v>1/4 MIP X 1/4 MIP STRAIGHT NEEDLE VALVE</v>
          </cell>
        </row>
        <row r="907">
          <cell r="E907" t="str">
            <v>LF5580002029800</v>
          </cell>
          <cell r="F907" t="str">
            <v>1/8 FIP X 1/8 MIP STRAIGHT NEEDLE VALVE</v>
          </cell>
        </row>
        <row r="908">
          <cell r="E908" t="str">
            <v>LF5580004049800</v>
          </cell>
          <cell r="F908" t="str">
            <v>1/4 FIP X 1/4 MIP STRAIGHT NEEDLE VALVE</v>
          </cell>
        </row>
        <row r="909">
          <cell r="E909" t="str">
            <v>LF5580304049800</v>
          </cell>
          <cell r="F909" t="str">
            <v>1/4 FIP X 1/4 FIP STRAIGHT NEEDLE VLV LF</v>
          </cell>
        </row>
        <row r="910">
          <cell r="E910" t="str">
            <v>LF5588704029800</v>
          </cell>
          <cell r="F910" t="str">
            <v>1/4 COMP X 1/8 MIP STRAIGHT NEEDLE VLV L</v>
          </cell>
        </row>
        <row r="911">
          <cell r="E911" t="str">
            <v>LF5588704049800</v>
          </cell>
          <cell r="F911" t="str">
            <v>1/4 COMP X 1/4 MIP STRAIGHT NEEDLE VLV L</v>
          </cell>
        </row>
        <row r="912">
          <cell r="E912" t="str">
            <v>LF5588706049800</v>
          </cell>
          <cell r="F912" t="str">
            <v>3/8 COMP X 1/4 MIP STRAIGHT NEEDLE VLV L</v>
          </cell>
        </row>
        <row r="913">
          <cell r="E913" t="str">
            <v>LF7752608089900</v>
          </cell>
          <cell r="F913" t="str">
            <v>1/2 PEX X 1/2 PEX 1/4 TRN STRAIGHT CHROM</v>
          </cell>
        </row>
        <row r="914">
          <cell r="E914" t="str">
            <v>LF7783008069902</v>
          </cell>
          <cell r="F914" t="str">
            <v>1/2 PEX X 3/8 OD COMP STRAIGHT CHROME ST</v>
          </cell>
        </row>
        <row r="915">
          <cell r="E915" t="str">
            <v>GE8184704989800</v>
          </cell>
          <cell r="F915" t="str">
            <v>1/4 SELF PIERCE SADDLE VALVE  SELF TAP Lead Free</v>
          </cell>
        </row>
        <row r="916">
          <cell r="E916" t="str">
            <v>LF8451108069802</v>
          </cell>
          <cell r="F916" t="str">
            <v>1/2 FIP X 3/8 OD COMP 1/4 TURN STR STOP</v>
          </cell>
        </row>
        <row r="917">
          <cell r="E917" t="str">
            <v>LF8451308069802</v>
          </cell>
          <cell r="F917" t="str">
            <v>5/8OD COMP X 3/8OD COMP 1/4 TURN STR STO</v>
          </cell>
        </row>
        <row r="918">
          <cell r="E918">
            <v>8184704989800</v>
          </cell>
          <cell r="F918" t="str">
            <v>1/4 SELF PIERCING SADDLE VALVE  SELF TAP</v>
          </cell>
        </row>
        <row r="919">
          <cell r="E919" t="str">
            <v>LF8184104989800</v>
          </cell>
          <cell r="F919" t="str">
            <v>1/4 REGULAR SADDLE VALVE DRILL TYPE LEAD</v>
          </cell>
        </row>
        <row r="920">
          <cell r="E920" t="str">
            <v>LF8184704989800</v>
          </cell>
          <cell r="F920" t="str">
            <v>1/4 SELF PIERCING SADDLE VALVE LEAD FREE</v>
          </cell>
        </row>
        <row r="921">
          <cell r="E921">
            <v>5781206069802</v>
          </cell>
          <cell r="F921" t="str">
            <v>3/8 FIP X 3/8 FIP JMFI 750 BALL VALVE FP</v>
          </cell>
        </row>
        <row r="922">
          <cell r="E922">
            <v>5781208089802</v>
          </cell>
          <cell r="F922" t="str">
            <v>1/2 FIP X 1/2 FIP JMFI 750 BALL VALVE FU</v>
          </cell>
        </row>
        <row r="923">
          <cell r="E923">
            <v>5781212129802</v>
          </cell>
          <cell r="F923" t="str">
            <v>3/4 FIP X 3/4 FIP JMFI 750 BALL VALVE FU</v>
          </cell>
        </row>
        <row r="924">
          <cell r="E924">
            <v>5781232329802</v>
          </cell>
          <cell r="F924" t="str">
            <v>2 FIP X 2 FIP JMFI CSA 750 FULL PORT BAL</v>
          </cell>
        </row>
        <row r="925">
          <cell r="E925">
            <v>5781204049802</v>
          </cell>
          <cell r="F925" t="str">
            <v>1/4 FIP X 1/4 FIP JMFI 750 BALL VALVE FP</v>
          </cell>
        </row>
        <row r="926">
          <cell r="E926">
            <v>5781238389802</v>
          </cell>
          <cell r="F926" t="str">
            <v>3 FIP X 3 FIP JMFI CSA 750 FULL PORT BAL</v>
          </cell>
        </row>
        <row r="927">
          <cell r="E927">
            <v>5781242429802</v>
          </cell>
          <cell r="F927" t="str">
            <v>4 FIP X 4 FIP JMFI CSA 750 FULL PORT BAL</v>
          </cell>
        </row>
        <row r="928">
          <cell r="E928" t="str">
            <v>LF5780116169802</v>
          </cell>
          <cell r="F928" t="str">
            <v>1 C X 1 C FULL PORT BALL VALVE LEAD FREE</v>
          </cell>
        </row>
        <row r="929">
          <cell r="E929" t="str">
            <v>LF5781204049802</v>
          </cell>
          <cell r="F929" t="str">
            <v>1/4 FIP X 1/4 FIP FULL PORT BALL VALVE L</v>
          </cell>
        </row>
        <row r="930">
          <cell r="E930" t="str">
            <v>LF5781206069802</v>
          </cell>
          <cell r="F930" t="str">
            <v>3/8 FIP X 3/8 FIP FULL PORT BALL VALVE L</v>
          </cell>
        </row>
        <row r="931">
          <cell r="E931" t="str">
            <v>LF5781208089802</v>
          </cell>
          <cell r="F931" t="str">
            <v>1/2 FIP X 1/2 FIP FULL PORT BALL VALVE L</v>
          </cell>
        </row>
        <row r="932">
          <cell r="E932" t="str">
            <v>LF5781212129802</v>
          </cell>
          <cell r="F932" t="str">
            <v>3/4 FIP X 3/4 FIP FULL PORT BALL VALVE L</v>
          </cell>
        </row>
        <row r="933">
          <cell r="E933" t="str">
            <v>LF5781216169802</v>
          </cell>
          <cell r="F933" t="str">
            <v>1 FIP X 1 FIP FULL PORT BALL VALVE LEAD</v>
          </cell>
        </row>
        <row r="934">
          <cell r="E934" t="str">
            <v>LF5781224249802</v>
          </cell>
          <cell r="F934" t="str">
            <v>1 1/2 FIP X 1 1/2 FIP FP BALL VALVE LEAD</v>
          </cell>
        </row>
        <row r="935">
          <cell r="E935" t="str">
            <v>LF5781232329802</v>
          </cell>
          <cell r="F935" t="str">
            <v>2 FIP X 2 FIP FULL PORT BALL VALVE LEAD</v>
          </cell>
        </row>
        <row r="936">
          <cell r="E936" t="str">
            <v>LF5781608089802</v>
          </cell>
          <cell r="F936" t="str">
            <v>1/2 FIP X 1/2 FIP FP BALL VALVE W/ DRAIN</v>
          </cell>
        </row>
        <row r="937">
          <cell r="E937" t="str">
            <v>LF5781612129802</v>
          </cell>
          <cell r="F937" t="str">
            <v>3/4 FIP X 3/4 FIP FP BALL VALVE W/ DRAIN</v>
          </cell>
        </row>
        <row r="938">
          <cell r="E938">
            <v>5781224249802</v>
          </cell>
          <cell r="F938" t="str">
            <v>1 1/2 FIP X 1 1/2 FIP 750 FULL PORT BALL</v>
          </cell>
        </row>
        <row r="939">
          <cell r="E939" t="str">
            <v>LF5780108089802</v>
          </cell>
          <cell r="F939" t="str">
            <v>1/2 C X 1/2 C FULL PORT BALL VALVE LEAD</v>
          </cell>
        </row>
        <row r="940">
          <cell r="E940" t="str">
            <v>LF5780112129802</v>
          </cell>
          <cell r="F940" t="str">
            <v>3/4 C X 3/4 C FULL PORT BALL VALVE LEAD</v>
          </cell>
        </row>
        <row r="941">
          <cell r="E941" t="str">
            <v>LF7791512129802</v>
          </cell>
          <cell r="F941" t="str">
            <v>3/4 PEX X 3/4 PEX BALL VALVE LEAD FREE</v>
          </cell>
        </row>
        <row r="942">
          <cell r="E942" t="str">
            <v>LF7791516169802</v>
          </cell>
          <cell r="F942" t="str">
            <v>1 PEX X 1 PEX BALL VALVE LEAD FREE</v>
          </cell>
        </row>
        <row r="943">
          <cell r="E943">
            <v>8098008129802</v>
          </cell>
          <cell r="F943" t="str">
            <v>1/2 MIP X 3/4 MGH 1/4 TURN BOILER DRAIN</v>
          </cell>
        </row>
        <row r="944">
          <cell r="E944">
            <v>8098012129802</v>
          </cell>
          <cell r="F944" t="str">
            <v>3/4 MIP X 3/4 MGH 1/4 TURN BOILER DRAIN</v>
          </cell>
        </row>
        <row r="945">
          <cell r="E945">
            <v>8098108129802</v>
          </cell>
          <cell r="F945" t="str">
            <v>1/2 FIP X 3/4 MGH 1/4 TURN BOILER DRAIN</v>
          </cell>
        </row>
        <row r="946">
          <cell r="E946">
            <v>7179506069802</v>
          </cell>
          <cell r="F946" t="str">
            <v>3/8 FL X 3/8 FL 2 PC JMFI GAS VALVE</v>
          </cell>
        </row>
        <row r="947">
          <cell r="E947">
            <v>7179508089802</v>
          </cell>
          <cell r="F947" t="str">
            <v>1/2 FL X 1/2 FL 2 PC JMFI GAS VALVE</v>
          </cell>
        </row>
        <row r="948">
          <cell r="E948">
            <v>8478008089800</v>
          </cell>
          <cell r="F948" t="str">
            <v>1/2 FIP X 1/2 FIP 2 PC GAS VALVE YELLOW</v>
          </cell>
        </row>
        <row r="949">
          <cell r="E949">
            <v>7178008089802</v>
          </cell>
          <cell r="F949" t="str">
            <v>1/2 FIP X 1/2 FIP 2 PC JMFI 600 GAS VALV</v>
          </cell>
        </row>
        <row r="950">
          <cell r="E950">
            <v>7178012129802</v>
          </cell>
          <cell r="F950" t="str">
            <v>3/4 FIP X 3/4 FIP 2 PC JMFI 600 GAS VALV</v>
          </cell>
        </row>
        <row r="951">
          <cell r="E951">
            <v>7178016169802</v>
          </cell>
          <cell r="F951" t="str">
            <v>1 FIP X 1 FIP 2 PC JMFI GAS VALVE</v>
          </cell>
        </row>
        <row r="952">
          <cell r="E952">
            <v>7191206089802</v>
          </cell>
          <cell r="F952" t="str">
            <v>3/8 FL X 1/2 FIP 2 PC JMFI 600 GAS VALVE</v>
          </cell>
        </row>
        <row r="953">
          <cell r="E953">
            <v>7191208089802</v>
          </cell>
          <cell r="F953" t="str">
            <v>1/2 FL X 1/2 FIP 2 PC JMFI 600 GAS VALVE</v>
          </cell>
        </row>
        <row r="954">
          <cell r="E954">
            <v>7191215089802</v>
          </cell>
          <cell r="F954" t="str">
            <v>5/8'' Flare(15/16 THD) X 1/2 FIP 2 PC JMFI GAS VALVE</v>
          </cell>
        </row>
        <row r="955">
          <cell r="E955">
            <v>1837902989800</v>
          </cell>
          <cell r="F955" t="str">
            <v>1/8 MIP DRAIN COCK EXTERNAL SEAT</v>
          </cell>
        </row>
        <row r="956">
          <cell r="E956">
            <v>1837904989800</v>
          </cell>
          <cell r="F956" t="str">
            <v>1/4 MIP DRAIN COCK EXTERNAL SEAT</v>
          </cell>
        </row>
        <row r="957">
          <cell r="E957">
            <v>1868106049800</v>
          </cell>
          <cell r="F957" t="str">
            <v>3/8 TUBE X 1/4 MIP ANGLE DRAIN COCK</v>
          </cell>
        </row>
        <row r="958">
          <cell r="E958" t="str">
            <v>LF7481812129802</v>
          </cell>
          <cell r="F958" t="str">
            <v>3/4 FIP X 3/4 FIP STD PORT BALL VLV LEAD</v>
          </cell>
        </row>
        <row r="959">
          <cell r="E959" t="str">
            <v>LF7481816169802</v>
          </cell>
          <cell r="F959" t="str">
            <v>1 FIP X 1 FIP STD PORT BALL VALVE LEAD F</v>
          </cell>
        </row>
        <row r="960">
          <cell r="E960" t="str">
            <v>LF8086912129802</v>
          </cell>
          <cell r="F960" t="str">
            <v>3/4 C X 3/4 C GATE VALVE LEAD FREE</v>
          </cell>
        </row>
        <row r="961">
          <cell r="E961" t="str">
            <v>LF8087508089802</v>
          </cell>
          <cell r="F961" t="str">
            <v>1/2 FIP X 1/2 FIP GATE VALVE LEAD FREE</v>
          </cell>
        </row>
        <row r="962">
          <cell r="E962" t="str">
            <v>LF8087512129802</v>
          </cell>
          <cell r="F962" t="str">
            <v>3/4 FIP X 3/4 FIP GATE VALVE LEAD FREE</v>
          </cell>
        </row>
        <row r="963">
          <cell r="E963" t="str">
            <v>LF8087524249802</v>
          </cell>
          <cell r="F963" t="str">
            <v>1 1/2 FIP X 1 1/2 FIP GATE VALVE LEAD FR</v>
          </cell>
        </row>
        <row r="964">
          <cell r="E964" t="str">
            <v>LF8087532329802</v>
          </cell>
          <cell r="F964" t="str">
            <v>2 FIP X 2 FIP GATE VALVE LEAD FREE</v>
          </cell>
        </row>
        <row r="965">
          <cell r="E965">
            <v>8088108129802</v>
          </cell>
          <cell r="F965" t="str">
            <v>1/2 MIP 1/2 C X 3/4 MGH HOSE BIBB JMFI B</v>
          </cell>
        </row>
        <row r="966">
          <cell r="E966">
            <v>8088112129802</v>
          </cell>
          <cell r="F966" t="str">
            <v>3/4 MIP X 3/4 MGH HOSE BIBB JMFI BARCODE</v>
          </cell>
        </row>
        <row r="967">
          <cell r="E967">
            <v>8089408129802</v>
          </cell>
          <cell r="F967" t="str">
            <v>1/2 MIP 1/2 C X 3/4 MGH BOILER DRN NO ST</v>
          </cell>
        </row>
        <row r="968">
          <cell r="E968">
            <v>8089412129802</v>
          </cell>
          <cell r="F968" t="str">
            <v>3/4 MIP X 3/4 MGH BOILER DRAIN BARCODED</v>
          </cell>
        </row>
        <row r="969">
          <cell r="E969" t="str">
            <v>LF8085712129802</v>
          </cell>
          <cell r="F969" t="str">
            <v>3/4 MIP X 3/4 MGH BOILER DRAIN SB LF</v>
          </cell>
        </row>
        <row r="970">
          <cell r="E970" t="str">
            <v>LF8189408129802</v>
          </cell>
          <cell r="F970" t="str">
            <v>1/2 FIP X 3/4 MGH BOILER DRAIN VALVE LEA</v>
          </cell>
        </row>
        <row r="971">
          <cell r="E971">
            <v>8085508129802</v>
          </cell>
          <cell r="F971" t="str">
            <v>1/2 FIP X 3/4 MGH JMFI BOILER DRAIN SB B</v>
          </cell>
        </row>
        <row r="972">
          <cell r="E972">
            <v>8085512129802</v>
          </cell>
          <cell r="F972" t="str">
            <v>3/4 FIP X 3/4 MGH JMFI BOILER DRAIN SB B</v>
          </cell>
        </row>
        <row r="973">
          <cell r="E973">
            <v>8085708129802</v>
          </cell>
          <cell r="F973" t="str">
            <v>1/2 MIP 1/2 C X 3/4 MGH JMFI BOILER DRAI</v>
          </cell>
        </row>
        <row r="974">
          <cell r="E974">
            <v>8085712129802</v>
          </cell>
          <cell r="F974" t="str">
            <v>3/4 MIP X 3/4 MGH JMFI BOILER DRAIN SB B</v>
          </cell>
        </row>
        <row r="975">
          <cell r="E975" t="str">
            <v>LF8089512129802</v>
          </cell>
          <cell r="F975" t="str">
            <v>3/4 FIP X 3/4 FIP STOP VALVE LEAD FREE</v>
          </cell>
        </row>
        <row r="976">
          <cell r="E976" t="str">
            <v>LF8088912129802</v>
          </cell>
          <cell r="F976" t="str">
            <v>3/4 C X 3/4 C STOP &amp; WASTE VALVE LEAD FR</v>
          </cell>
        </row>
        <row r="977">
          <cell r="E977" t="str">
            <v>LF8089108089802</v>
          </cell>
          <cell r="F977" t="str">
            <v>1/2 FIP X 1/2 FIP STOP &amp; WASTE VALVE LEA</v>
          </cell>
        </row>
        <row r="978">
          <cell r="E978" t="str">
            <v>LF8089112129802</v>
          </cell>
          <cell r="F978" t="str">
            <v>3/4 FIP X 3/4 FIP STOP &amp; WASTE VALVE LEA</v>
          </cell>
        </row>
        <row r="979">
          <cell r="E979" t="str">
            <v>LF8489812129802</v>
          </cell>
          <cell r="F979" t="str">
            <v>3/4 FIP X 3/4 FIP SWING CHECK VALVE LEAD</v>
          </cell>
        </row>
        <row r="980">
          <cell r="E980">
            <v>8087538389802</v>
          </cell>
          <cell r="F980" t="str">
            <v>3 FIP X 3 FIP JMFI HEAVY PATTERN GATE VL</v>
          </cell>
        </row>
        <row r="981">
          <cell r="E981">
            <v>8086308126102</v>
          </cell>
          <cell r="F981" t="str">
            <v>1/2C OR 1/2MIP X 3/4 MGH 12IN JMFI FP FA</v>
          </cell>
        </row>
        <row r="982">
          <cell r="E982">
            <v>8088308129802</v>
          </cell>
          <cell r="F982" t="str">
            <v>1/2 FIP X 3/4 MGH SILLCOCK BARCODED</v>
          </cell>
        </row>
        <row r="983">
          <cell r="E983">
            <v>8088312129802</v>
          </cell>
          <cell r="F983" t="str">
            <v>3/4 FIP X 3/4 MGH JMFI SILLCOCK BARCODED</v>
          </cell>
        </row>
        <row r="984">
          <cell r="E984" t="str">
            <v>LF5010112129802</v>
          </cell>
          <cell r="F984" t="str">
            <v>3/4 C X 3/4 MIP DIELECTRIC UNION LF</v>
          </cell>
        </row>
        <row r="985">
          <cell r="E985" t="str">
            <v>LF8236312121202</v>
          </cell>
          <cell r="F985" t="str">
            <v>3/4 F SW X 3/4 F SW 1/4 COMP EZ-ADD-A-VA</v>
          </cell>
        </row>
        <row r="986">
          <cell r="E986" t="str">
            <v>LF8236614140402</v>
          </cell>
          <cell r="F986" t="str">
            <v>7/8 OD COMP X 7/8 OD COMP 1/4 EZ-ADD-A-V</v>
          </cell>
        </row>
        <row r="987">
          <cell r="E987" t="str">
            <v>LF8236610101002</v>
          </cell>
          <cell r="F987" t="str">
            <v>5/8 OD COMP X 5/8 OD COMP 1/4 EZ-ADD-A-V</v>
          </cell>
        </row>
        <row r="988">
          <cell r="E988">
            <v>5780136369802</v>
          </cell>
          <cell r="F988" t="str">
            <v>2 1/2 C X 2 1/2 C JMFI 750 FULL PORT BALL VALVE</v>
          </cell>
        </row>
        <row r="989">
          <cell r="E989">
            <v>5781206069802</v>
          </cell>
          <cell r="F989" t="str">
            <v>3/8 FIP X 3/8 FIP JMFI 750 BALL VALVE FP</v>
          </cell>
        </row>
        <row r="990">
          <cell r="E990">
            <v>8085508129802</v>
          </cell>
          <cell r="F990" t="str">
            <v>1/2 FIP X 3/4 MGH JMFI BOILER DRAIN SB BARCODED</v>
          </cell>
        </row>
        <row r="991">
          <cell r="E991">
            <v>8085708129802</v>
          </cell>
          <cell r="F991" t="str">
            <v>1/2 MIP 1/2 C X 3/4 MGH JMFI BOILER DRAIN SB BC</v>
          </cell>
        </row>
        <row r="992">
          <cell r="E992">
            <v>8088108129802</v>
          </cell>
          <cell r="F992" t="str">
            <v>1/2 MIP 1/2 C X 3/4 MGH HOSE BIBB JMFI BARCODED</v>
          </cell>
        </row>
        <row r="993">
          <cell r="E993">
            <v>8088112129802</v>
          </cell>
          <cell r="F993" t="str">
            <v>3/4 MIP X 3/4 MGH HOSE BIBB JMFI BARCODED</v>
          </cell>
        </row>
        <row r="994">
          <cell r="E994">
            <v>8088308129802</v>
          </cell>
          <cell r="F994" t="str">
            <v>1/2 FIP X 3/4 MGH SILLCOCK BARCODED</v>
          </cell>
        </row>
        <row r="995">
          <cell r="E995" t="str">
            <v>LF5780108089802</v>
          </cell>
          <cell r="F995" t="str">
            <v>1/2 C X 1/2 C FULL PORT BALL VALVE LEAD FREE</v>
          </cell>
        </row>
        <row r="996">
          <cell r="E996" t="str">
            <v>LF5780112129802</v>
          </cell>
          <cell r="F996" t="str">
            <v>3/4 C X 3/4 C FULL PORT BALL VALVE LEAD FREE</v>
          </cell>
        </row>
        <row r="997">
          <cell r="E997" t="str">
            <v>LF5781204049802</v>
          </cell>
          <cell r="F997" t="str">
            <v>1/4 FIP X 1/4 FIP FULL PORT BALL VALVE LF</v>
          </cell>
        </row>
        <row r="998">
          <cell r="E998" t="str">
            <v>LF5781206069802</v>
          </cell>
          <cell r="F998" t="str">
            <v>3/8 FIP X 3/8 FIP FULL PORT BALL VALVE LF</v>
          </cell>
        </row>
        <row r="999">
          <cell r="E999" t="str">
            <v>LF5781608089802</v>
          </cell>
          <cell r="F999" t="str">
            <v>1/2 FIP X 1/2 FIP FP BALL VALVE W/ DRAIN LF</v>
          </cell>
        </row>
        <row r="1000">
          <cell r="E1000" t="str">
            <v>lf5781612129802</v>
          </cell>
          <cell r="F1000" t="str">
            <v>3/4 FIP X 3/4 FIP FP BALL VALVE W/ DRAIN LF</v>
          </cell>
        </row>
        <row r="1001">
          <cell r="E1001" t="str">
            <v>LF7791508089802</v>
          </cell>
          <cell r="F1001" t="str">
            <v>1/2 PEX X 1/2 PEX BALL VALVE LEAD FREE</v>
          </cell>
        </row>
        <row r="1002">
          <cell r="E1002" t="str">
            <v>LF7791512129802</v>
          </cell>
          <cell r="F1002" t="str">
            <v>3/4 PEX X 3/4 PEX BALL VALVE LEAD FREE</v>
          </cell>
        </row>
        <row r="1003">
          <cell r="E1003" t="str">
            <v>LF8089112129802</v>
          </cell>
          <cell r="F1003" t="str">
            <v>3/4 FIP X 3/4 FIP STOP &amp; WASTE VALVE LEAD FREE</v>
          </cell>
        </row>
        <row r="1004">
          <cell r="E1004" t="str">
            <v>lf8489732329802</v>
          </cell>
          <cell r="F1004" t="str">
            <v>2 C X 2 C SWING CHECK VALVE LEAD FREE</v>
          </cell>
        </row>
        <row r="1005">
          <cell r="E1005">
            <v>8089412129802</v>
          </cell>
          <cell r="F1005" t="str">
            <v>3/4 MIP X 3/4 MGH BOILER DRAIN BARCODED</v>
          </cell>
        </row>
        <row r="1006">
          <cell r="E1006">
            <v>5781208089802</v>
          </cell>
          <cell r="F1006" t="str">
            <v>1/2 FIP X 1/2 FIP JMFI 750 BALL VALVE FULL PORT</v>
          </cell>
        </row>
        <row r="1007">
          <cell r="E1007">
            <v>5781212129802</v>
          </cell>
          <cell r="F1007" t="str">
            <v>3/4 FIP X 3/4 FIP JMFI 750 BALL VALVE FULL PORT</v>
          </cell>
        </row>
        <row r="1008">
          <cell r="E1008">
            <v>5781232329802</v>
          </cell>
          <cell r="F1008" t="str">
            <v>2 FIP X 2 FIP JMFI CSA 750 FULL PORT BALL VALVE</v>
          </cell>
        </row>
        <row r="1009">
          <cell r="E1009">
            <v>5781238389802</v>
          </cell>
          <cell r="F1009" t="str">
            <v>3 FIP X 3 FIP JMFI CSA 750 FULL PORT BALL VALVE</v>
          </cell>
        </row>
        <row r="1010">
          <cell r="E1010">
            <v>5781242429802</v>
          </cell>
          <cell r="F1010" t="str">
            <v>4 FIP X 4 FIP JMFI CSA 750 FULL PORT BALL VALVE</v>
          </cell>
        </row>
        <row r="1011">
          <cell r="E1011">
            <v>7178008089802</v>
          </cell>
          <cell r="F1011" t="str">
            <v>1/2 FIP X 1/2 FIP 2 PC JMFI 600 GAS VALVE BC</v>
          </cell>
        </row>
        <row r="1012">
          <cell r="E1012">
            <v>7178012129802</v>
          </cell>
          <cell r="F1012" t="str">
            <v>3/4 FIP X 3/4 FIP 2 PC JMFI 600 GAS VALVE BC</v>
          </cell>
        </row>
        <row r="1013">
          <cell r="E1013">
            <v>7178016169802</v>
          </cell>
          <cell r="F1013" t="str">
            <v>1 FIP X 1 FIP 2 PC JMFI GAS VALVE</v>
          </cell>
        </row>
        <row r="1014">
          <cell r="E1014">
            <v>7179506069802</v>
          </cell>
          <cell r="F1014" t="str">
            <v>3/8 FL X 3/8 FL 2 PC JMFI GAS VALVE</v>
          </cell>
        </row>
        <row r="1015">
          <cell r="E1015">
            <v>7191206089802</v>
          </cell>
          <cell r="F1015" t="str">
            <v>3/8 FL X 1/2 FIP 2 PC JMFI 600 GAS VALVE BC</v>
          </cell>
        </row>
        <row r="1016">
          <cell r="E1016">
            <v>7191208089802</v>
          </cell>
          <cell r="F1016" t="str">
            <v>1/2 FL X 1/2 FIP 2 PC JMFI 600 GAS VALVE BC</v>
          </cell>
        </row>
        <row r="1017">
          <cell r="E1017">
            <v>8098008129802</v>
          </cell>
          <cell r="F1017" t="str">
            <v>1/2 MIP X 3/4 MGH 1/4 TURN BOILER DRAIN VALVE</v>
          </cell>
        </row>
        <row r="1018">
          <cell r="E1018">
            <v>8478008089800</v>
          </cell>
          <cell r="F1018" t="str">
            <v>1/2 FIP X 1/2 FIP 2 PC GAS VALVE YELLOW HANDLE</v>
          </cell>
        </row>
        <row r="1019">
          <cell r="E1019" t="str">
            <v>LF5781208089802</v>
          </cell>
          <cell r="F1019" t="str">
            <v>1/2 FIP X 1/2 FIP FULL PORT BALL VALVE LF</v>
          </cell>
        </row>
        <row r="1020">
          <cell r="E1020" t="str">
            <v>LF5781212129802</v>
          </cell>
          <cell r="F1020" t="str">
            <v>3/4 FIP X 3/4 FIP FULL PORT BALL VALVE LF</v>
          </cell>
        </row>
        <row r="1021">
          <cell r="E1021" t="str">
            <v>LF5781216169802</v>
          </cell>
          <cell r="F1021" t="str">
            <v>1 FIP X 1 FIP FULL PORT BALL VALVE LEAD FREE</v>
          </cell>
        </row>
        <row r="1022">
          <cell r="E1022" t="str">
            <v>LF5781224249802</v>
          </cell>
          <cell r="F1022" t="str">
            <v>1 1/2 FIP X 1 1/2 FIP FP BALL VALVE LEAD FREE</v>
          </cell>
        </row>
        <row r="1023">
          <cell r="E1023" t="str">
            <v>LF5781232329802</v>
          </cell>
          <cell r="F1023" t="str">
            <v>2 FIP X 2 FIP FULL PORT BALL VALVE LEAD FREE</v>
          </cell>
        </row>
        <row r="1024">
          <cell r="E1024">
            <v>8183216169802</v>
          </cell>
          <cell r="F1024" t="str">
            <v>1 S X 1 S PVC SCH 40 BALL VALVE BARCODED</v>
          </cell>
        </row>
        <row r="1025">
          <cell r="E1025">
            <v>8183232329802</v>
          </cell>
          <cell r="F1025" t="str">
            <v>2 S X 2 S PVC SCH 40 BALL VALVE BARCODED</v>
          </cell>
        </row>
        <row r="1026">
          <cell r="E1026">
            <v>8183408089802</v>
          </cell>
          <cell r="F1026" t="str">
            <v>1/2 FIP X 1/2 FIP PVC BALL VALVE BARCODED</v>
          </cell>
        </row>
        <row r="1027">
          <cell r="E1027">
            <v>8183412129802</v>
          </cell>
          <cell r="F1027" t="str">
            <v>3/4 FIP X 3/4 FIP PVC BALL VALVE BARCODED</v>
          </cell>
        </row>
        <row r="1028">
          <cell r="E1028">
            <v>8183416169802</v>
          </cell>
          <cell r="F1028" t="str">
            <v>1 FIP X 1 FIP PVC BALL VALVE BARCODED</v>
          </cell>
        </row>
        <row r="1029">
          <cell r="E1029">
            <v>8183420209802</v>
          </cell>
          <cell r="F1029" t="str">
            <v>1 1/4 FIP X 1 1/4 FIP PVC BALL VALVE BARCODED</v>
          </cell>
        </row>
        <row r="1030">
          <cell r="E1030">
            <v>8184608089802</v>
          </cell>
          <cell r="F1030" t="str">
            <v>1/2 S X 1/2 S CPVC BALL VALVE BARCODED</v>
          </cell>
        </row>
        <row r="1031">
          <cell r="E1031">
            <v>8189908089802</v>
          </cell>
          <cell r="F1031" t="str">
            <v>1/2 COMP X 1/2 COMP PVC COUPLING BARCODED</v>
          </cell>
        </row>
        <row r="1032">
          <cell r="E1032">
            <v>8189912129802</v>
          </cell>
          <cell r="F1032" t="str">
            <v>3/4 COMP X 3/4 COMP PVC COUPLING BARCODED</v>
          </cell>
        </row>
        <row r="1033">
          <cell r="E1033">
            <v>8183212129802</v>
          </cell>
          <cell r="F1033" t="str">
            <v>3/4 S X 3/4 S PVC SCH 40 BALL VALVE BARCODED</v>
          </cell>
        </row>
        <row r="1034">
          <cell r="E1034">
            <v>8183224249802</v>
          </cell>
          <cell r="F1034" t="str">
            <v>1 1/2 S X 1 1/2 S PVC SCH 40 BALL VALVE BARCOD</v>
          </cell>
        </row>
        <row r="1035">
          <cell r="E1035">
            <v>8183432329802</v>
          </cell>
          <cell r="F1035" t="str">
            <v>2 FIP X 2 FIP PVC BALL VALVE BARCODED</v>
          </cell>
        </row>
        <row r="1036">
          <cell r="E1036">
            <v>8184612129802</v>
          </cell>
          <cell r="F1036" t="str">
            <v>3/4 S X 3/4 S CPVC BALL VALVE BARCODED</v>
          </cell>
        </row>
        <row r="1037">
          <cell r="E1037" t="str">
            <v>LF7799308069802</v>
          </cell>
          <cell r="F1037" t="str">
            <v>1/2 PEX X 3/8 OD COMP 1/4 TURN ANGLE STOP LF</v>
          </cell>
        </row>
        <row r="1038">
          <cell r="E1038" t="str">
            <v>LF7799708069802</v>
          </cell>
          <cell r="F1038" t="str">
            <v>1/2 PEX X 3/8 OD COMP STR 1/4 TURN STOP OVL LF</v>
          </cell>
        </row>
        <row r="1039">
          <cell r="E1039" t="str">
            <v>LF8236312121202</v>
          </cell>
          <cell r="F1039" t="str">
            <v>3/4 F SW X 3/4 F SW 1/4 COMP EZ-ADD-A-VALVE</v>
          </cell>
        </row>
        <row r="1040">
          <cell r="E1040" t="str">
            <v>LF8236610101002</v>
          </cell>
          <cell r="F1040" t="str">
            <v>5/8 OD COMP X 5/8 OD COMP 1/4 EZ-ADD-A-VALVE</v>
          </cell>
        </row>
        <row r="1041">
          <cell r="E1041" t="str">
            <v>LF8236614140402</v>
          </cell>
          <cell r="F1041" t="str">
            <v>7/8 OD COMP X 7/8 OD COMP 1/4 EZ-ADD-A-VALVE</v>
          </cell>
        </row>
        <row r="1042">
          <cell r="E1042" t="str">
            <v>LF8451108069802</v>
          </cell>
          <cell r="F1042" t="str">
            <v>1/2 FIP X 3/8 OD COMP 1/4 TURN STR STOP VLV LF</v>
          </cell>
        </row>
        <row r="1043">
          <cell r="E1043" t="str">
            <v>LF8452308069802</v>
          </cell>
          <cell r="F1043" t="str">
            <v>5/8 OD COMP X 3/8 OD COM 1/4 TURN ANG STOP VLV LF</v>
          </cell>
        </row>
        <row r="1044">
          <cell r="E1044" t="str">
            <v>LF5488504049800</v>
          </cell>
          <cell r="F1044" t="str">
            <v>1/4 COMP X 1/4 COMP STRAIGHT NEEDLE VLV LF</v>
          </cell>
        </row>
        <row r="1045">
          <cell r="E1045" t="str">
            <v>LF5488506069800</v>
          </cell>
          <cell r="F1045" t="str">
            <v>3/8 COMP X 3/8 COMP STRAIGHT NEEDLE VLV LF</v>
          </cell>
        </row>
        <row r="1046">
          <cell r="E1046" t="str">
            <v>LF5488704029800</v>
          </cell>
          <cell r="F1046" t="str">
            <v>1/4 COMP X 1/8 MIP ANGLE NEEDLE VALVE LF</v>
          </cell>
        </row>
        <row r="1047">
          <cell r="E1047" t="str">
            <v>LF5488706049800</v>
          </cell>
          <cell r="F1047" t="str">
            <v>3/8 COMP X 1/4 MIP ANGLE NEEDLE VALVE LF</v>
          </cell>
        </row>
        <row r="1048">
          <cell r="E1048" t="str">
            <v>LF5579504049800</v>
          </cell>
          <cell r="F1048" t="str">
            <v>1/4 FL X 1/4 FL STRAIGHT NEEDLE VALVE LF</v>
          </cell>
        </row>
        <row r="1049">
          <cell r="E1049" t="str">
            <v>LF5579506069800</v>
          </cell>
          <cell r="F1049" t="str">
            <v>3/8 FL X 3/8 FL STRAIGHT NEEDLE VALVE LF</v>
          </cell>
        </row>
        <row r="1050">
          <cell r="E1050" t="str">
            <v>LF5580002029800</v>
          </cell>
          <cell r="F1050" t="str">
            <v>1/8 FIP X 1/8 MIP STRAIGHT NEEDLE VALVE LF</v>
          </cell>
        </row>
        <row r="1051">
          <cell r="E1051" t="str">
            <v>LF5580004049800</v>
          </cell>
          <cell r="F1051" t="str">
            <v>1/4 FIP X 1/4 MIP STRAIGHT NEEDLE VALVE LF</v>
          </cell>
        </row>
        <row r="1052">
          <cell r="E1052" t="str">
            <v>LF5580302029800</v>
          </cell>
          <cell r="F1052" t="str">
            <v>1/8 FIP X 1/8 FIP STRAIGHT NEEDLE VLV LF</v>
          </cell>
        </row>
        <row r="1053">
          <cell r="E1053" t="str">
            <v>LF5580304049800</v>
          </cell>
          <cell r="F1053" t="str">
            <v>1/4 FIP X 1/4 FIP STRAIGHT NEEDLE VLV LF</v>
          </cell>
        </row>
        <row r="1054">
          <cell r="E1054" t="str">
            <v>LF5588704029800</v>
          </cell>
          <cell r="F1054" t="str">
            <v>1/4 COMP X 1/8 MIP STRAIGHT NEEDLE VLV LF</v>
          </cell>
        </row>
        <row r="1055">
          <cell r="E1055" t="str">
            <v>LF5588704049800</v>
          </cell>
          <cell r="F1055" t="str">
            <v>1/4 COMP X 1/4 MIP STRAIGHT NEEDLE VLV LF</v>
          </cell>
        </row>
        <row r="1056">
          <cell r="E1056" t="str">
            <v>LF8184104989800</v>
          </cell>
          <cell r="F1056" t="str">
            <v>1/4 REGULAR SADDLE VALVE DRILL TYPE LEAD FREE</v>
          </cell>
        </row>
        <row r="1057">
          <cell r="E1057">
            <v>7178008089802</v>
          </cell>
          <cell r="F1057" t="str">
            <v>1/2 FIP X 1/2 FIP 2 PC JMFI 600 GAS VALVE BC</v>
          </cell>
        </row>
        <row r="1058">
          <cell r="E1058">
            <v>7178012129802</v>
          </cell>
          <cell r="F1058" t="str">
            <v>3/4 FIP X 3/4 FIP 2 PC JMFI 600 GAS VALVE BC</v>
          </cell>
        </row>
        <row r="1059">
          <cell r="E1059">
            <v>8478008089800</v>
          </cell>
          <cell r="F1059" t="str">
            <v>1/2 FIP X 1/2 FIP 2 PC GAS VALVE YELLOW HANDLE</v>
          </cell>
        </row>
        <row r="1060">
          <cell r="E1060" t="str">
            <v>LF5781208089802</v>
          </cell>
          <cell r="F1060" t="str">
            <v>1/2 FIP X 1/2 FIP FULL PORT BALL VALVE LF</v>
          </cell>
        </row>
        <row r="1061">
          <cell r="E1061" t="str">
            <v>LF5781216169802</v>
          </cell>
          <cell r="F1061" t="str">
            <v>1 FIP X 1 FIP FULL PORT BALL VALVE LEAD FREE</v>
          </cell>
        </row>
        <row r="1062">
          <cell r="E1062" t="str">
            <v>LF5781212129802</v>
          </cell>
          <cell r="F1062" t="str">
            <v>3/4 FIP X 3/4 FIP FULL PORT BALL VALVE LF</v>
          </cell>
        </row>
        <row r="1063">
          <cell r="E1063">
            <v>7178008089802</v>
          </cell>
          <cell r="F1063" t="str">
            <v>1/2 FIP X 1/2 FIP 2 PC JMFI 600 GAS VALVE BC</v>
          </cell>
        </row>
        <row r="1064">
          <cell r="E1064">
            <v>7178012129802</v>
          </cell>
          <cell r="F1064" t="str">
            <v>3/4 FIP X 3/4 FIP 2 PC JMFI 600 GAS VALVE BC</v>
          </cell>
        </row>
        <row r="1065">
          <cell r="E1065">
            <v>7179506069802</v>
          </cell>
          <cell r="F1065" t="str">
            <v>3/8 FL X 3/8 FL 2 PC JMFI GAS VALVE</v>
          </cell>
        </row>
        <row r="1066">
          <cell r="E1066">
            <v>8478008089800</v>
          </cell>
          <cell r="F1066" t="str">
            <v>1/2 FIP X 1/2 FIP 2 PC GAS VALVE YELLOW HANDLE</v>
          </cell>
        </row>
        <row r="1067">
          <cell r="E1067" t="str">
            <v>LF8236312121202</v>
          </cell>
          <cell r="F1067" t="str">
            <v>3/4 F SW X 3/4 F SW 1/4 COMP EZ-ADD-A-VALVE</v>
          </cell>
        </row>
        <row r="1068">
          <cell r="E1068" t="str">
            <v>LF8236614140402</v>
          </cell>
          <cell r="F1068" t="str">
            <v>7/8 OD COMP X 7/8 OD COMP 1/4 EZ-ADD-A-VALVE</v>
          </cell>
        </row>
        <row r="1069">
          <cell r="E1069">
            <v>8085512129802</v>
          </cell>
          <cell r="F1069" t="str">
            <v>3/4 FIP X 3/4 MGH JMFI BOILER DRAIN SB BARCODED</v>
          </cell>
        </row>
        <row r="1070">
          <cell r="E1070">
            <v>8085708129802</v>
          </cell>
          <cell r="F1070" t="str">
            <v>1/2 MIP 1/2 C X 3/4 MGH JMFI BOILER DRAIN SB BC</v>
          </cell>
        </row>
        <row r="1071">
          <cell r="E1071">
            <v>8088108129802</v>
          </cell>
          <cell r="F1071" t="str">
            <v>1/2 MIP 1/2 C X 3/4 MGH HOSE BIBB JMFI BARCODED</v>
          </cell>
        </row>
        <row r="1072">
          <cell r="E1072">
            <v>8088112129802</v>
          </cell>
          <cell r="F1072" t="str">
            <v>3/4 MIP X 3/4 MGH HOSE BIBB JMFI BARCODED</v>
          </cell>
        </row>
        <row r="1073">
          <cell r="E1073">
            <v>8088312129802</v>
          </cell>
          <cell r="F1073" t="str">
            <v>3/4 FIP X 3/4 MGH JMFI SILLCOCK BARCODED</v>
          </cell>
        </row>
        <row r="1074">
          <cell r="E1074">
            <v>8189408129802</v>
          </cell>
          <cell r="F1074" t="str">
            <v>1/2 FIP X 3/4 MGH BOILER DRAIN NO STUFFING BOX</v>
          </cell>
        </row>
        <row r="1075">
          <cell r="E1075" t="str">
            <v>LF8089112129802</v>
          </cell>
          <cell r="F1075" t="str">
            <v>3/4 FIP X 3/4 FIP STOP &amp; WASTE VALVE LEAD FREE</v>
          </cell>
        </row>
        <row r="1076">
          <cell r="E1076" t="str">
            <v>LF5010112129802</v>
          </cell>
          <cell r="F1076" t="str">
            <v>3/4 C X 3/4 MIP DIELECTRIC UNION LF</v>
          </cell>
        </row>
        <row r="1077">
          <cell r="E1077" t="str">
            <v>LF5010508089802</v>
          </cell>
          <cell r="F1077" t="str">
            <v>1/2 C X 1/2 FIP       DI ELECTRIC UNION LF</v>
          </cell>
        </row>
        <row r="1078">
          <cell r="E1078" t="str">
            <v>LF5010512129802</v>
          </cell>
          <cell r="F1078" t="str">
            <v>3/4 C X 3/4 FIP       DI ELECTRIC UNION LF</v>
          </cell>
        </row>
        <row r="1079">
          <cell r="E1079" t="str">
            <v>LF5010516169802</v>
          </cell>
          <cell r="F1079" t="str">
            <v>1 C X 1 FIP           DI ELECTRIC UNION LEAD FREE</v>
          </cell>
        </row>
        <row r="1080">
          <cell r="E1080" t="str">
            <v>LF5010524249802</v>
          </cell>
          <cell r="F1080" t="str">
            <v>1 1/2 C X 1 1/2 FIP   DI ELECTRIC UNION LEAD FREE</v>
          </cell>
        </row>
        <row r="1081">
          <cell r="E1081" t="str">
            <v>LF5010532329802</v>
          </cell>
          <cell r="F1081" t="str">
            <v>2 C X 2 FIP           DI ELECTRIC UNION LEAD FREE</v>
          </cell>
        </row>
        <row r="1082">
          <cell r="E1082">
            <v>8087538389802</v>
          </cell>
          <cell r="F1082" t="str">
            <v>3 FIP X 3 FIP JMFI HEAVY PATTERN GATE VL BC</v>
          </cell>
        </row>
        <row r="1083">
          <cell r="E1083" t="str">
            <v>LF8086908089802</v>
          </cell>
          <cell r="F1083" t="str">
            <v>1/2 C X 1/2 C GATE VALVE LEAD FREE</v>
          </cell>
        </row>
        <row r="1084">
          <cell r="E1084" t="str">
            <v>LF8086912129802</v>
          </cell>
          <cell r="F1084" t="str">
            <v>3/4 C X 3/4 C GATE VALVE LEAD FREE</v>
          </cell>
        </row>
        <row r="1085">
          <cell r="E1085" t="str">
            <v>LF8087508089802</v>
          </cell>
          <cell r="F1085" t="str">
            <v>1/2 FIP X 1/2 FIP GATE VALVE LEAD FREE</v>
          </cell>
        </row>
        <row r="1086">
          <cell r="E1086" t="str">
            <v>LF8087512129802</v>
          </cell>
          <cell r="F1086" t="str">
            <v>3/4 FIP X 3/4 FIP GATE VALVE LEAD FREE</v>
          </cell>
        </row>
        <row r="1087">
          <cell r="E1087" t="str">
            <v>LF8087516169802</v>
          </cell>
          <cell r="F1087" t="str">
            <v>1 FIP X 1 FIP GATE VALVE LEAD FREE</v>
          </cell>
        </row>
        <row r="1088">
          <cell r="E1088" t="str">
            <v>LF8087524249802</v>
          </cell>
          <cell r="F1088" t="str">
            <v>1 1/2 FIP X 1 1/2 FIP GATE VALVE LEAD FREE</v>
          </cell>
        </row>
        <row r="1089">
          <cell r="E1089" t="str">
            <v>lf8087532329802</v>
          </cell>
          <cell r="F1089" t="str">
            <v>2 FIP X 2 FIP GATE VALVE LEAD FREE</v>
          </cell>
        </row>
        <row r="1090">
          <cell r="E1090">
            <v>5781232329802</v>
          </cell>
          <cell r="F1090" t="str">
            <v>2 FIP X 2 FIP JMFI CSA 750 FULL PORT BALL VALVE</v>
          </cell>
        </row>
        <row r="1091">
          <cell r="E1091">
            <v>8098508129802</v>
          </cell>
          <cell r="F1091" t="str">
            <v>1/2 FIP X 3/4 MGH 1/4 TURN FLANGE SILLCOCK</v>
          </cell>
        </row>
        <row r="1092">
          <cell r="E1092" t="str">
            <v>LF5781208089802</v>
          </cell>
          <cell r="F1092" t="str">
            <v>1/2 FIP X 1/2 FIP FULL PORT BALL VALVE LF</v>
          </cell>
        </row>
        <row r="1093">
          <cell r="E1093" t="str">
            <v>LF5781216169802</v>
          </cell>
          <cell r="F1093" t="str">
            <v>1 FIP X 1 FIP FULL PORT BALL VALVE LEAD FREE</v>
          </cell>
        </row>
        <row r="1094">
          <cell r="E1094" t="str">
            <v>LF5780108089802</v>
          </cell>
          <cell r="F1094" t="str">
            <v>1/2 C X 1/2 C FULL PORT BALL VALVE LEAD FREE</v>
          </cell>
        </row>
        <row r="1095">
          <cell r="E1095" t="str">
            <v>LF5781204049802</v>
          </cell>
          <cell r="F1095" t="str">
            <v>1/4 FIP X 1/4 FIP FULL PORT BALL VALVE LF</v>
          </cell>
        </row>
        <row r="1096">
          <cell r="E1096" t="str">
            <v>LF7791508089802</v>
          </cell>
          <cell r="F1096" t="str">
            <v>1/2 PEX X 1/2 PEX BALL VALVE LEAD FREE</v>
          </cell>
        </row>
        <row r="1097">
          <cell r="E1097" t="str">
            <v>LF7791512129802</v>
          </cell>
          <cell r="F1097" t="str">
            <v>3/4 PEX X 3/4 PEX BALL VALVE LEAD FREE</v>
          </cell>
        </row>
        <row r="1098">
          <cell r="E1098" t="str">
            <v>LF7791516169802</v>
          </cell>
          <cell r="F1098" t="str">
            <v>1 PEX X 1 PEX BALL VALVE LEAD FREE</v>
          </cell>
        </row>
        <row r="1099">
          <cell r="E1099" t="str">
            <v>LF7799308049802</v>
          </cell>
          <cell r="F1099" t="str">
            <v>1/2 PEX X 1/4 OD COMP 1/4 TURN ANGLE STOP LF</v>
          </cell>
        </row>
        <row r="1100">
          <cell r="E1100" t="str">
            <v>LF7799308069802</v>
          </cell>
          <cell r="F1100" t="str">
            <v>1/2 PEX X 3/8 OD COMP 1/4 TURN ANGLE STOP LF</v>
          </cell>
        </row>
        <row r="1101">
          <cell r="E1101" t="str">
            <v>LF7799708069802</v>
          </cell>
          <cell r="F1101" t="str">
            <v>1/2 PEX X 3/8 OD COMP STR 1/4 TURN STOP OVL LF</v>
          </cell>
        </row>
        <row r="1102">
          <cell r="E1102" t="str">
            <v>LF8451108069802</v>
          </cell>
          <cell r="F1102" t="str">
            <v>1/2 FIP X 3/8 OD COMP 1/4 TURN STR STOP VLV LF</v>
          </cell>
        </row>
        <row r="1103">
          <cell r="E1103" t="str">
            <v>LF8451308069802</v>
          </cell>
          <cell r="F1103" t="str">
            <v>5/8OD COMP X 3/8OD COMP 1/4 TURN STR STOP VLV LF</v>
          </cell>
        </row>
        <row r="1104">
          <cell r="E1104" t="str">
            <v>LF8452108069802</v>
          </cell>
          <cell r="F1104" t="str">
            <v>1/2 FIP X 3/8 OD COMP 1/4 TURN ANG STOP VLV LF</v>
          </cell>
        </row>
        <row r="1105">
          <cell r="E1105" t="str">
            <v>LF8452308069802</v>
          </cell>
          <cell r="F1105" t="str">
            <v>5/8 OD COMP X 3/8 OD COM 1/4 TURN ANG STOP VLV LF</v>
          </cell>
        </row>
        <row r="1106">
          <cell r="E1106" t="str">
            <v>LF8452508069802</v>
          </cell>
          <cell r="F1106" t="str">
            <v>½ C x 3/8 OD Comp ¼ turn Chrome Angle Stop</v>
          </cell>
        </row>
        <row r="1107">
          <cell r="E1107">
            <v>8085508129802</v>
          </cell>
          <cell r="F1107" t="str">
            <v>1/2 FIP X 3/4 MGH JMFI BOILER DRAIN SB BARCODED</v>
          </cell>
        </row>
        <row r="1108">
          <cell r="E1108">
            <v>8085708129802</v>
          </cell>
          <cell r="F1108" t="str">
            <v>1/2 MIP 1/2 C X 3/4 MGH JMFI BOILER DRAIN SB BC</v>
          </cell>
        </row>
        <row r="1109">
          <cell r="E1109">
            <v>8085712129802</v>
          </cell>
          <cell r="F1109" t="str">
            <v>3/4 MIP X 3/4 MGH JMFI BOILER DRAIN SB BARCODED</v>
          </cell>
        </row>
        <row r="1110">
          <cell r="E1110">
            <v>8086308124202</v>
          </cell>
          <cell r="F1110" t="str">
            <v>1/2C OR 1/2MIP X 3/4MGH 4 INCH FROSTPROOF FAUCET</v>
          </cell>
        </row>
        <row r="1111">
          <cell r="E1111">
            <v>8086308124702</v>
          </cell>
          <cell r="F1111" t="str">
            <v>1/2C OR 1/2MIP X 3/4MGH 6IN FROST PROOF FCT BC</v>
          </cell>
        </row>
        <row r="1112">
          <cell r="E1112">
            <v>8086308125202</v>
          </cell>
          <cell r="F1112" t="str">
            <v>1/2C OR 1/2MIP X 3/4 MGH 8IN FROST PROOF FCT BC</v>
          </cell>
        </row>
        <row r="1113">
          <cell r="E1113">
            <v>8086308125602</v>
          </cell>
          <cell r="F1113" t="str">
            <v>1/2C OR 1/2MIP X 3/4 MGH 10IN FROST PROOF FCT BC</v>
          </cell>
        </row>
        <row r="1114">
          <cell r="E1114">
            <v>8086308126102</v>
          </cell>
          <cell r="F1114" t="str">
            <v>1/2C OR 1/2MIP X 3/4 MGH 12IN JMFI FP FAUCET BC</v>
          </cell>
        </row>
        <row r="1115">
          <cell r="E1115">
            <v>8087308129802</v>
          </cell>
          <cell r="F1115" t="str">
            <v>1/2 C X 3/4 MGH SOLID FLANGE SILLCOCK BC</v>
          </cell>
        </row>
        <row r="1116">
          <cell r="E1116">
            <v>8087708129802</v>
          </cell>
          <cell r="F1116" t="str">
            <v>1/2 FIP X 3/4 MGH NO KINK HOSE BIBB BC</v>
          </cell>
        </row>
        <row r="1117">
          <cell r="E1117">
            <v>8088108129802</v>
          </cell>
          <cell r="F1117" t="str">
            <v>1/2 MIP 1/2 C X 3/4 MGH HOSE BIBB JMFI BARCODED</v>
          </cell>
        </row>
        <row r="1118">
          <cell r="E1118">
            <v>8088112129802</v>
          </cell>
          <cell r="F1118" t="str">
            <v>3/4 MIP X 3/4 MGH HOSE BIBB JMFI BARCODED</v>
          </cell>
        </row>
        <row r="1119">
          <cell r="E1119">
            <v>8088308129802</v>
          </cell>
          <cell r="F1119" t="str">
            <v>1/2 FIP X 3/4 MGH SILLCOCK BARCODED</v>
          </cell>
        </row>
        <row r="1120">
          <cell r="E1120">
            <v>8088312129802</v>
          </cell>
          <cell r="F1120" t="str">
            <v>3/4 FIP X 3/4 MGH JMFI SILLCOCK BARCODED</v>
          </cell>
        </row>
        <row r="1121">
          <cell r="E1121">
            <v>8089408129802</v>
          </cell>
          <cell r="F1121" t="str">
            <v>1/2 MIP 1/2 C X 3/4 MGH BOILER DRN NO STUFF BOX</v>
          </cell>
        </row>
        <row r="1122">
          <cell r="E1122">
            <v>8089412129802</v>
          </cell>
          <cell r="F1122" t="str">
            <v>3/4 MIP X 3/4 MGH BOILER DRAIN BARCODED</v>
          </cell>
        </row>
        <row r="1123">
          <cell r="E1123" t="str">
            <v>LF7480912129802</v>
          </cell>
          <cell r="F1123" t="str">
            <v>3/4 COMP X 3/4 COMP ST PORT BALL VLV LEAD FREE</v>
          </cell>
        </row>
        <row r="1124">
          <cell r="E1124" t="str">
            <v>LF7987608089802</v>
          </cell>
          <cell r="F1124" t="str">
            <v>1/2 COMP X  1/2 COMP STOP &amp; WASTE VALVE LF</v>
          </cell>
        </row>
        <row r="1125">
          <cell r="E1125" t="str">
            <v>LF8088908089802</v>
          </cell>
          <cell r="F1125" t="str">
            <v>1/2 C X 1/2 C STOP &amp; WASTE VALVE LEAD FREE</v>
          </cell>
        </row>
        <row r="1126">
          <cell r="E1126" t="str">
            <v>LF8089108089802</v>
          </cell>
          <cell r="F1126" t="str">
            <v>1/2 FIP X 1/2 FIP STOP &amp; WASTE VALVE LEAD FREE</v>
          </cell>
        </row>
        <row r="1127">
          <cell r="E1127" t="str">
            <v>LF8089112129802</v>
          </cell>
          <cell r="F1127" t="str">
            <v>3/4 FIP X 3/4 FIP STOP &amp; WASTE VALVE LEAD FREE</v>
          </cell>
        </row>
        <row r="1128">
          <cell r="E1128" t="str">
            <v>LF8489708089802</v>
          </cell>
          <cell r="F1128" t="str">
            <v>1/2 C X 1/2 C SWING CHECK VALVE LEAD FREE</v>
          </cell>
        </row>
        <row r="1129">
          <cell r="E1129">
            <v>7178006069802</v>
          </cell>
          <cell r="F1129" t="str">
            <v>3/8 FIP X 3/8 FIP 2 PC JMFI GAS VALVE</v>
          </cell>
        </row>
        <row r="1130">
          <cell r="E1130">
            <v>7178008089802</v>
          </cell>
          <cell r="F1130" t="str">
            <v>1/2 FIP X 1/2 FIP 2 PC JMFI 600 GAS VALVE BC</v>
          </cell>
        </row>
        <row r="1131">
          <cell r="E1131">
            <v>7178012129802</v>
          </cell>
          <cell r="F1131" t="str">
            <v>3/4 FIP X 3/4 FIP 2 PC JMFI 600 GAS VALVE BC</v>
          </cell>
        </row>
        <row r="1132">
          <cell r="E1132">
            <v>7178016169802</v>
          </cell>
          <cell r="F1132" t="str">
            <v>1 FIP X 1 FIP 2 PC JMFI GAS VALVE</v>
          </cell>
        </row>
        <row r="1133">
          <cell r="E1133">
            <v>7179506069802</v>
          </cell>
          <cell r="F1133" t="str">
            <v>3/8 FL X 3/8 FL 2 PC JMFI GAS VALVE</v>
          </cell>
        </row>
        <row r="1134">
          <cell r="E1134">
            <v>7191206089802</v>
          </cell>
          <cell r="F1134" t="str">
            <v>3/8 FL X 1/2 FIP 2 PC JMFI 600 GAS VALVE BC</v>
          </cell>
        </row>
        <row r="1135">
          <cell r="E1135">
            <v>7191208089802</v>
          </cell>
          <cell r="F1135" t="str">
            <v>1/2 FL X 1/2 FIP 2 PC JMFI 600 GAS VALVE BC</v>
          </cell>
        </row>
        <row r="1136">
          <cell r="E1136">
            <v>7191208129802</v>
          </cell>
          <cell r="F1136" t="str">
            <v>1/2 FL X 3/4 FIP 2 PC JMFI GAS VALVE</v>
          </cell>
        </row>
        <row r="1137">
          <cell r="E1137">
            <v>7191215089802</v>
          </cell>
          <cell r="F1137" t="str">
            <v>15/16 FL X 1/2 FIP 2 PC JMFI GAS VALVE</v>
          </cell>
        </row>
        <row r="1138">
          <cell r="E1138">
            <v>7191215129802</v>
          </cell>
          <cell r="F1138" t="str">
            <v>15/16 FL X 3/4 FIP 2 PC JMFI GAS VALVE</v>
          </cell>
        </row>
        <row r="1139">
          <cell r="E1139">
            <v>5781204049802</v>
          </cell>
          <cell r="F1139" t="str">
            <v>1/4 FIP X 1/4 FIP JMFI 750 BALL VALVE FP</v>
          </cell>
        </row>
        <row r="1140">
          <cell r="E1140" t="str">
            <v>LF5781204049802</v>
          </cell>
          <cell r="F1140" t="str">
            <v>1/4 FIP X 1/4 FIP FULL PORT BALL VALVE LF</v>
          </cell>
        </row>
        <row r="1141">
          <cell r="E1141" t="str">
            <v>lf5781612129802</v>
          </cell>
          <cell r="F1141" t="str">
            <v>3/4 FIP X 3/4 FIP FP BALL VALVE W/ DRAIN LF</v>
          </cell>
        </row>
        <row r="1142">
          <cell r="E1142" t="str">
            <v>LF7791508089802</v>
          </cell>
          <cell r="F1142" t="str">
            <v>1/2 PEX X 1/2 PEX BALL VALVE LEAD FREE</v>
          </cell>
        </row>
        <row r="1143">
          <cell r="E1143" t="str">
            <v>LF7791512129802</v>
          </cell>
          <cell r="F1143" t="str">
            <v>3/4 PEX X 3/4 PEX BALL VALVE LEAD FREE</v>
          </cell>
        </row>
        <row r="1144">
          <cell r="E1144" t="str">
            <v>LF7791516169802</v>
          </cell>
          <cell r="F1144" t="str">
            <v>1 PEX X 1 PEX BALL VALVE LEAD FREE</v>
          </cell>
        </row>
        <row r="1145">
          <cell r="E1145" t="str">
            <v>LF7799108089802</v>
          </cell>
          <cell r="F1145" t="str">
            <v>1/2 PEX X 1/2 C SWT PEX BALL VALVE LEAD FREE</v>
          </cell>
        </row>
        <row r="1146">
          <cell r="E1146">
            <v>5781208089802</v>
          </cell>
          <cell r="F1146" t="str">
            <v>1/2 FIP X 1/2 FIP JMFI 750 BALL VALVE FULL PORT</v>
          </cell>
        </row>
        <row r="1147">
          <cell r="E1147">
            <v>5781212129802</v>
          </cell>
          <cell r="F1147" t="str">
            <v>3/4 FIP X 3/4 FIP JMFI 750 BALL VALVE FULL PORT</v>
          </cell>
        </row>
        <row r="1148">
          <cell r="E1148">
            <v>5781232329802</v>
          </cell>
          <cell r="F1148" t="str">
            <v>2 FIP X 2 FIP JMFI CSA 750 FULL PORT BALL VALVE</v>
          </cell>
        </row>
        <row r="1149">
          <cell r="E1149">
            <v>5781238389802</v>
          </cell>
          <cell r="F1149" t="str">
            <v>3 FIP X 3 FIP JMFI CSA 750 FULL PORT BALL VALVE</v>
          </cell>
        </row>
        <row r="1150">
          <cell r="E1150">
            <v>8098008129802</v>
          </cell>
          <cell r="F1150" t="str">
            <v>1/2 MIP X 3/4 MGH 1/4 TURN BOILER DRAIN VALVE</v>
          </cell>
        </row>
        <row r="1151">
          <cell r="E1151">
            <v>8098012129802</v>
          </cell>
          <cell r="F1151" t="str">
            <v>3/4 MIP X 3/4 MGH 1/4 TURN BOILER DRAIN VALVE</v>
          </cell>
        </row>
        <row r="1152">
          <cell r="E1152">
            <v>8098508129802</v>
          </cell>
          <cell r="F1152" t="str">
            <v>1/2 FIP X 3/4 MGH 1/4 TURN FLANGE SILLCOCK</v>
          </cell>
        </row>
        <row r="1153">
          <cell r="E1153" t="str">
            <v>LF5781208089802</v>
          </cell>
          <cell r="F1153" t="str">
            <v>1/2 FIP X 1/2 FIP FULL PORT BALL VALVE LF</v>
          </cell>
        </row>
        <row r="1154">
          <cell r="E1154" t="str">
            <v>LF5781212129802</v>
          </cell>
          <cell r="F1154" t="str">
            <v>3/4 FIP X 3/4 FIP FULL PORT BALL VALVE LF</v>
          </cell>
        </row>
        <row r="1155">
          <cell r="E1155" t="str">
            <v>LF5781216169802</v>
          </cell>
          <cell r="F1155" t="str">
            <v>1 FIP X 1 FIP FULL PORT BALL VALVE LEAD FREE</v>
          </cell>
        </row>
        <row r="1156">
          <cell r="E1156" t="str">
            <v>LF5781220209802</v>
          </cell>
          <cell r="F1156" t="str">
            <v>1 1/4 FIP X 1 1/4 FIP FP BALL VLV LEAD FREE</v>
          </cell>
        </row>
        <row r="1157">
          <cell r="E1157" t="str">
            <v>LF5781224249802</v>
          </cell>
          <cell r="F1157" t="str">
            <v>1 1/2 FIP X 1 1/2 FIP FP BALL VALVE LEAD FREE</v>
          </cell>
        </row>
        <row r="1158">
          <cell r="E1158" t="str">
            <v>LF5781232329802</v>
          </cell>
          <cell r="F1158" t="str">
            <v>2 FIP X 2 FIP FULL PORT BALL VALVE LEAD FREE</v>
          </cell>
        </row>
        <row r="1159">
          <cell r="E1159">
            <v>8183212129802</v>
          </cell>
          <cell r="F1159" t="str">
            <v>3/4 S X 3/4 S PVC SCH 40 BALL VALVE BARCODED</v>
          </cell>
        </row>
        <row r="1160">
          <cell r="E1160">
            <v>8183216169802</v>
          </cell>
          <cell r="F1160" t="str">
            <v>1 S X 1 S PVC SCH 40 BALL VALVE BARCODED</v>
          </cell>
        </row>
        <row r="1161">
          <cell r="E1161">
            <v>8183224249802</v>
          </cell>
          <cell r="F1161" t="str">
            <v>1 1/2 S X 1 1/2 S PVC SCH 40 BALL VALVE BARCOD</v>
          </cell>
        </row>
        <row r="1162">
          <cell r="E1162">
            <v>8183408089802</v>
          </cell>
          <cell r="F1162" t="str">
            <v>1/2 FIP X 1/2 FIP PVC BALL VALVE BARCODED</v>
          </cell>
        </row>
        <row r="1163">
          <cell r="E1163">
            <v>8183412129802</v>
          </cell>
          <cell r="F1163" t="str">
            <v>3/4 FIP X 3/4 FIP PVC BALL VALVE BARCODED</v>
          </cell>
        </row>
        <row r="1164">
          <cell r="E1164">
            <v>8183416169802</v>
          </cell>
          <cell r="F1164" t="str">
            <v>1 FIP X 1 FIP PVC BALL VALVE BARCODED</v>
          </cell>
        </row>
        <row r="1165">
          <cell r="E1165">
            <v>8183420209802</v>
          </cell>
          <cell r="F1165" t="str">
            <v>1 1/4 FIP X 1 1/4 FIP PVC BALL VALVE BARCODED</v>
          </cell>
        </row>
        <row r="1166">
          <cell r="E1166">
            <v>8183424249802</v>
          </cell>
          <cell r="F1166" t="str">
            <v>1 1/2 FIP X 1 1/2 FIP PVC BALL VALVE BARCODED</v>
          </cell>
        </row>
        <row r="1167">
          <cell r="E1167">
            <v>8183432329802</v>
          </cell>
          <cell r="F1167" t="str">
            <v>2 FIP X 2 FIP PVC BALL VALVE BARCODED</v>
          </cell>
        </row>
        <row r="1168">
          <cell r="E1168">
            <v>8184612129802</v>
          </cell>
          <cell r="F1168" t="str">
            <v>3/4 S X 3/4 S CPVC BALL VALVE BARCODED</v>
          </cell>
        </row>
        <row r="1169">
          <cell r="E1169">
            <v>8183212129802</v>
          </cell>
          <cell r="F1169" t="str">
            <v>3/4 S X 3/4 S PVC SCH 40 BALL VALVE BARCODED</v>
          </cell>
        </row>
        <row r="1170">
          <cell r="E1170">
            <v>8183224249802</v>
          </cell>
          <cell r="F1170" t="str">
            <v>1 1/2 S X 1 1/2 S PVC SCH 40 BALL VALVE BARCOD</v>
          </cell>
        </row>
        <row r="1171">
          <cell r="E1171">
            <v>8183232329802</v>
          </cell>
          <cell r="F1171" t="str">
            <v>2 S X 2 S PVC SCH 40 BALL VALVE BARCODED</v>
          </cell>
        </row>
        <row r="1172">
          <cell r="E1172">
            <v>8183408089802</v>
          </cell>
          <cell r="F1172" t="str">
            <v>1/2 FIP X 1/2 FIP PVC BALL VALVE BARCODED</v>
          </cell>
        </row>
        <row r="1173">
          <cell r="E1173">
            <v>8183412129802</v>
          </cell>
          <cell r="F1173" t="str">
            <v>3/4 FIP X 3/4 FIP PVC BALL VALVE BARCODED</v>
          </cell>
        </row>
        <row r="1174">
          <cell r="E1174">
            <v>8183420209802</v>
          </cell>
          <cell r="F1174" t="str">
            <v>1 1/4 FIP X 1 1/4 FIP PVC BALL VALVE BARCODED</v>
          </cell>
        </row>
        <row r="1175">
          <cell r="E1175">
            <v>8183424249802</v>
          </cell>
          <cell r="F1175" t="str">
            <v>1 1/2 FIP X 1 1/2 FIP PVC BALL VALVE BARCODED</v>
          </cell>
        </row>
        <row r="1176">
          <cell r="E1176">
            <v>8183432329802</v>
          </cell>
          <cell r="F1176" t="str">
            <v>2 FIP X 2 FIP PVC BALL VALVE BARCODED</v>
          </cell>
        </row>
        <row r="1177">
          <cell r="E1177">
            <v>8184608089802</v>
          </cell>
          <cell r="F1177" t="str">
            <v>1/2 S X 1/2 S CPVC BALL VALVE BARCODED</v>
          </cell>
        </row>
        <row r="1178">
          <cell r="E1178">
            <v>8184612129802</v>
          </cell>
          <cell r="F1178" t="str">
            <v>3/4 S X 3/4 S CPVC BALL VALVE BARCODED</v>
          </cell>
        </row>
        <row r="1179">
          <cell r="E1179">
            <v>8184908089802</v>
          </cell>
          <cell r="F1179" t="str">
            <v>1/2 FIP X 1/2 FIP PVC CHECK VALVE BC</v>
          </cell>
        </row>
        <row r="1180">
          <cell r="E1180">
            <v>8184920209802</v>
          </cell>
          <cell r="F1180" t="str">
            <v>1 1/4 FIP X 1 1/4 FIP PVC CHECK VALVE BC</v>
          </cell>
        </row>
        <row r="1181">
          <cell r="E1181">
            <v>8189912129802</v>
          </cell>
          <cell r="F1181" t="str">
            <v>3/4 COMP X 3/4 COMP PVC COUPLING BARCODED</v>
          </cell>
        </row>
        <row r="1182">
          <cell r="E1182">
            <v>8189916169802</v>
          </cell>
          <cell r="F1182" t="str">
            <v>1 COMP X 1 COMP PVC COUPLING BARCODED</v>
          </cell>
        </row>
        <row r="1183">
          <cell r="E1183">
            <v>8189920209802</v>
          </cell>
          <cell r="F1183" t="str">
            <v>1 1/4 COMP X 1 1/4 COMP PVC COUPLING BARCODED</v>
          </cell>
        </row>
        <row r="1184">
          <cell r="E1184">
            <v>8189924249802</v>
          </cell>
          <cell r="F1184" t="str">
            <v>1 1/2 COMP X 1 1/2 COMP PVC COUPLING BARCODED</v>
          </cell>
        </row>
        <row r="1185">
          <cell r="E1185">
            <v>8189932329802</v>
          </cell>
          <cell r="F1185" t="str">
            <v>2 COMP X 2 COMP PVC COUPLING BARCODED</v>
          </cell>
        </row>
        <row r="1186">
          <cell r="E1186">
            <v>8189938389802</v>
          </cell>
          <cell r="F1186" t="str">
            <v>3 COMP X 3 COMP PVC COUPLING</v>
          </cell>
        </row>
        <row r="1187">
          <cell r="E1187">
            <v>8189942429802</v>
          </cell>
          <cell r="F1187" t="str">
            <v>4 COMP X 4 COMP PVC COUPLING BARCODED</v>
          </cell>
        </row>
        <row r="1188">
          <cell r="E1188" t="str">
            <v>LF7752608089900</v>
          </cell>
          <cell r="F1188" t="str">
            <v>1/2 PEX X 1/2 PEX 1/4 TRN STRAIGHT CHROME</v>
          </cell>
        </row>
        <row r="1189">
          <cell r="E1189" t="str">
            <v>LF8184104989800</v>
          </cell>
          <cell r="F1189" t="str">
            <v>1/4 REGULAR SADDLE VALVE DRILL TYPE LEAD FREE</v>
          </cell>
        </row>
        <row r="1190">
          <cell r="E1190" t="str">
            <v>LF8184704989800</v>
          </cell>
          <cell r="F1190" t="str">
            <v>1/4 SELF PIERCING SADDLE VALVE LEAD FREE</v>
          </cell>
        </row>
        <row r="1191">
          <cell r="E1191">
            <v>8179008129802</v>
          </cell>
          <cell r="F1191" t="str">
            <v>1/2 MIP X 3/4 CELCON HOSE BIBB BARCODED</v>
          </cell>
        </row>
        <row r="1192">
          <cell r="E1192">
            <v>8179012129802</v>
          </cell>
          <cell r="F1192" t="str">
            <v>3/4 MIP X 3/4 CELCON HOSE BIBB BARCODED</v>
          </cell>
        </row>
        <row r="1193">
          <cell r="E1193">
            <v>8182608129802</v>
          </cell>
          <cell r="F1193" t="str">
            <v>1/2 MIP X 3/4 MGH CELCON BOILER DRAIN BARCODED</v>
          </cell>
        </row>
        <row r="1194">
          <cell r="E1194">
            <v>8182612129802</v>
          </cell>
          <cell r="F1194" t="str">
            <v>3/4 MIP X 3/4 MGH CELCON BOILER DRAIN BARCODED</v>
          </cell>
        </row>
        <row r="1195">
          <cell r="E1195">
            <v>8183608089802</v>
          </cell>
          <cell r="F1195" t="str">
            <v>1/2 S X 1/2 S CPVC STOP VALVE BARCODED</v>
          </cell>
        </row>
        <row r="1196">
          <cell r="E1196">
            <v>8183612129802</v>
          </cell>
          <cell r="F1196" t="str">
            <v>3/4 S X 3/4 S CPVC STOP VALVE BARCODED</v>
          </cell>
        </row>
        <row r="1197">
          <cell r="E1197">
            <v>8183812129802</v>
          </cell>
          <cell r="F1197" t="str">
            <v>3/4 S X 3/4 S CPVC STOP AND WASTE VALVE BC</v>
          </cell>
        </row>
        <row r="1198">
          <cell r="E1198">
            <v>8184208089802</v>
          </cell>
          <cell r="F1198" t="str">
            <v>1/2 S X 1/2 S PVC STOP WASTE VALVE BARCODED</v>
          </cell>
        </row>
        <row r="1199">
          <cell r="E1199">
            <v>8184212129802</v>
          </cell>
          <cell r="F1199" t="str">
            <v>3/4 S X 3/4 S PVC STOP WASTE VALVE BARCODED</v>
          </cell>
        </row>
        <row r="1200">
          <cell r="E1200">
            <v>7793808125202</v>
          </cell>
          <cell r="F1200" t="str">
            <v>1/2" PEX X 3/4" MGH 8" ANTI SIPHON FROST PROOF</v>
          </cell>
        </row>
        <row r="1201">
          <cell r="E1201">
            <v>7793808126102</v>
          </cell>
          <cell r="F1201" t="str">
            <v>1/2" PEX X 3/4" MGH 12" ANTI SIPHON FROST PROOF</v>
          </cell>
        </row>
        <row r="1202">
          <cell r="E1202">
            <v>7793908125202</v>
          </cell>
          <cell r="F1202" t="str">
            <v>1/2" PEX X 3/4" MGH 8" FROST PROOF FAUCET VALVE</v>
          </cell>
        </row>
        <row r="1203">
          <cell r="E1203">
            <v>7793908126102</v>
          </cell>
          <cell r="F1203" t="str">
            <v>1/2" PEX X 3/4" MGH 12" FROST PROOF FAUCET VALVE</v>
          </cell>
        </row>
        <row r="1204">
          <cell r="E1204">
            <v>8085808125202</v>
          </cell>
          <cell r="F1204" t="str">
            <v>1/2 C 1/2 MIP X 3/4 MGH 8IN ANTI SIPH FP FAUCET</v>
          </cell>
        </row>
        <row r="1205">
          <cell r="E1205">
            <v>8085808125602</v>
          </cell>
          <cell r="F1205" t="str">
            <v>1/2 C 1/2 MIP X 3/4 MGH 10IN ANTI SIPH FP FCT BC</v>
          </cell>
        </row>
        <row r="1206">
          <cell r="E1206">
            <v>8085808126102</v>
          </cell>
          <cell r="F1206" t="str">
            <v>1/2 C 1/2 MIP X 3/4 MGH 12IN ANTI SIPH FP FAUCET</v>
          </cell>
        </row>
        <row r="1207">
          <cell r="E1207">
            <v>8086408125202</v>
          </cell>
          <cell r="F1207" t="str">
            <v>1/2 FIP 3/4 MIP X 3/4MGH 8IN ANTI SI FP FAUCET BC</v>
          </cell>
        </row>
        <row r="1208">
          <cell r="E1208">
            <v>8086408125602</v>
          </cell>
          <cell r="F1208" t="str">
            <v>1/2 FIP 3/4 MIP X 3/4MGH 10IN ANTI S FP FAUCET BC</v>
          </cell>
        </row>
        <row r="1209">
          <cell r="E1209">
            <v>8086408126102</v>
          </cell>
          <cell r="F1209" t="str">
            <v>1/2 FIP 3/4 MIP 3/4 MGH 12IN ANTI SIPH FP FCT BC</v>
          </cell>
        </row>
        <row r="1210">
          <cell r="E1210">
            <v>8086508125202</v>
          </cell>
          <cell r="F1210" t="str">
            <v>1/2 FIP 3/4 MIP X 3/4MGH 8IN FROST PROOF FAUCET</v>
          </cell>
        </row>
        <row r="1211">
          <cell r="E1211">
            <v>8086508125602</v>
          </cell>
          <cell r="F1211" t="str">
            <v>1/2 FIP 3/4 MIP X 3/4MGH 10IN FROST PROOF FAUCET</v>
          </cell>
        </row>
        <row r="1212">
          <cell r="E1212">
            <v>8086508126102</v>
          </cell>
          <cell r="F1212" t="str">
            <v>1/2 FIP 3/4 MIP X 3/4MGH 12IN FROST PROOF FAUCET</v>
          </cell>
        </row>
        <row r="1213">
          <cell r="E1213" t="str">
            <v>LF8288412129802</v>
          </cell>
          <cell r="F1213" t="str">
            <v>3/4 FGH X 3/4 MGH VACUUM BREAKER LEAD FREE</v>
          </cell>
        </row>
        <row r="1214">
          <cell r="E1214">
            <v>8490508989802</v>
          </cell>
          <cell r="F1214" t="str">
            <v>3 3/8 CENTER CHROME PLATED SHOWER FAUCET BC</v>
          </cell>
        </row>
        <row r="1215">
          <cell r="E1215">
            <v>8490612989802</v>
          </cell>
          <cell r="F1215" t="str">
            <v>3/4 MIP X PLAIN OUTLET BRONZE DRM BARREL FCT BC</v>
          </cell>
        </row>
        <row r="1216">
          <cell r="E1216">
            <v>8490616169802</v>
          </cell>
          <cell r="F1216" t="str">
            <v>1 MIP X 1 FIP OUTLET BRONZE DRM BARREL FAUCET</v>
          </cell>
        </row>
        <row r="1217">
          <cell r="E1217" t="str">
            <v>LF8288412129802</v>
          </cell>
          <cell r="F1217" t="str">
            <v>3/4 FGH X 3/4 MGH VACUUM BREAKER LEAD FREE</v>
          </cell>
        </row>
        <row r="1218">
          <cell r="E1218">
            <v>5781204049802</v>
          </cell>
          <cell r="F1218" t="str">
            <v>1/4 FIP X 1/4 FIP JMFI 750 BALL VALVE FP</v>
          </cell>
        </row>
        <row r="1219">
          <cell r="E1219">
            <v>5781206069802</v>
          </cell>
          <cell r="F1219" t="str">
            <v>3/8 FIP X 3/8 FIP JMFI 750 BALL VALVE FP</v>
          </cell>
        </row>
        <row r="1220">
          <cell r="E1220">
            <v>8085508129802</v>
          </cell>
          <cell r="F1220" t="str">
            <v>1/2 FIP X 3/4 MGH JMFI BOILER DRAIN SB BARCODED</v>
          </cell>
        </row>
        <row r="1221">
          <cell r="E1221">
            <v>8085512129802</v>
          </cell>
          <cell r="F1221" t="str">
            <v>3/4 FIP X 3/4 MGH JMFI BOILER DRAIN SB BARCODED</v>
          </cell>
        </row>
        <row r="1222">
          <cell r="E1222">
            <v>8085708129802</v>
          </cell>
          <cell r="F1222" t="str">
            <v>1/2 MIP 1/2 C X 3/4 MGH JMFI BOILER DRAIN SB BC</v>
          </cell>
        </row>
        <row r="1223">
          <cell r="E1223">
            <v>8085712129802</v>
          </cell>
          <cell r="F1223" t="str">
            <v>3/4 MIP X 3/4 MGH JMFI BOILER DRAIN SB BARCODED</v>
          </cell>
        </row>
        <row r="1224">
          <cell r="E1224">
            <v>8086308124202</v>
          </cell>
          <cell r="F1224" t="str">
            <v>1/2C OR 1/2MIP X 3/4MGH 4 INCH FROSTPROOF FAUCET</v>
          </cell>
        </row>
        <row r="1225">
          <cell r="E1225">
            <v>8086308124702</v>
          </cell>
          <cell r="F1225" t="str">
            <v>1/2C OR 1/2MIP X 3/4MGH 6IN FROST PROOF FCT BC</v>
          </cell>
        </row>
        <row r="1226">
          <cell r="E1226">
            <v>8086308125202</v>
          </cell>
          <cell r="F1226" t="str">
            <v>1/2C OR 1/2MIP X 3/4 MGH 8IN FROST PROOF FCT BC</v>
          </cell>
        </row>
        <row r="1227">
          <cell r="E1227">
            <v>8086308125602</v>
          </cell>
          <cell r="F1227" t="str">
            <v>1/2C OR 1/2MIP X 3/4 MGH 10IN FROST PROOF FCT BC</v>
          </cell>
        </row>
        <row r="1228">
          <cell r="E1228">
            <v>8086308126102</v>
          </cell>
          <cell r="F1228" t="str">
            <v>1/2C OR 1/2MIP X 3/4 MGH 12IN JMFI FP FAUCET BC</v>
          </cell>
        </row>
        <row r="1229">
          <cell r="E1229">
            <v>8087708129802</v>
          </cell>
          <cell r="F1229" t="str">
            <v>1/2 FIP X 3/4 MGH NO KINK HOSE BIBB BC</v>
          </cell>
        </row>
        <row r="1230">
          <cell r="E1230">
            <v>8087912129802</v>
          </cell>
          <cell r="F1230" t="str">
            <v>3/4 MIP X 3/4 MGH NO KINK HOSE BIBB BC</v>
          </cell>
        </row>
        <row r="1231">
          <cell r="E1231">
            <v>8088108129802</v>
          </cell>
          <cell r="F1231" t="str">
            <v>1/2 MIP 1/2 C X 3/4 MGH HOSE BIBB JMFI BARCODED</v>
          </cell>
        </row>
        <row r="1232">
          <cell r="E1232">
            <v>8088112129802</v>
          </cell>
          <cell r="F1232" t="str">
            <v>3/4 MIP X 3/4 MGH HOSE BIBB JMFI BARCODED</v>
          </cell>
        </row>
        <row r="1233">
          <cell r="E1233">
            <v>8088308129802</v>
          </cell>
          <cell r="F1233" t="str">
            <v>1/2 FIP X 3/4 MGH SILLCOCK BARCODED</v>
          </cell>
        </row>
        <row r="1234">
          <cell r="E1234">
            <v>8088312129802</v>
          </cell>
          <cell r="F1234" t="str">
            <v>3/4 FIP X 3/4 MGH JMFI SILLCOCK BARCODED</v>
          </cell>
        </row>
        <row r="1235">
          <cell r="E1235">
            <v>8089408129802</v>
          </cell>
          <cell r="F1235" t="str">
            <v>1/2 MIP 1/2 C X 3/4 MGH BOILER DRN NO STUFF BOX</v>
          </cell>
        </row>
        <row r="1236">
          <cell r="E1236">
            <v>8089412129802</v>
          </cell>
          <cell r="F1236" t="str">
            <v>3/4 MIP X 3/4 MGH BOILER DRAIN BARCODED</v>
          </cell>
        </row>
        <row r="1237">
          <cell r="E1237" t="str">
            <v>LF5780116169802</v>
          </cell>
          <cell r="F1237" t="str">
            <v>1 C X 1 C FULL PORT BALL VALVE LEAD FREE</v>
          </cell>
        </row>
        <row r="1238">
          <cell r="E1238" t="str">
            <v>LF5781204049802</v>
          </cell>
          <cell r="F1238" t="str">
            <v>1/4 FIP X 1/4 FIP FULL PORT BALL VALVE LF</v>
          </cell>
        </row>
        <row r="1239">
          <cell r="E1239" t="str">
            <v>LF5781206069802</v>
          </cell>
          <cell r="F1239" t="str">
            <v>3/8 FIP X 3/8 FIP FULL PORT BALL VALVE LF</v>
          </cell>
        </row>
        <row r="1240">
          <cell r="E1240" t="str">
            <v>LF7480912129802</v>
          </cell>
          <cell r="F1240" t="str">
            <v>3/4 COMP X 3/4 COMP ST PORT BALL VLV LEAD FREE</v>
          </cell>
        </row>
        <row r="1241">
          <cell r="E1241" t="str">
            <v>LF7791508089802</v>
          </cell>
          <cell r="F1241" t="str">
            <v>1/2 PEX X 1/2 PEX BALL VALVE LEAD FREE</v>
          </cell>
        </row>
        <row r="1242">
          <cell r="E1242" t="str">
            <v>LF7791512129802</v>
          </cell>
          <cell r="F1242" t="str">
            <v>3/4 PEX X 3/4 PEX BALL VALVE LEAD FREE</v>
          </cell>
        </row>
        <row r="1243">
          <cell r="E1243" t="str">
            <v>LF7791516169802</v>
          </cell>
          <cell r="F1243" t="str">
            <v>1 PEX X 1 PEX BALL VALVE LEAD FREE</v>
          </cell>
        </row>
        <row r="1244">
          <cell r="E1244" t="str">
            <v>LF7987608089802</v>
          </cell>
          <cell r="F1244" t="str">
            <v>1/2 COMP X  1/2 COMP STOP &amp; WASTE VALVE LF</v>
          </cell>
        </row>
        <row r="1245">
          <cell r="E1245" t="str">
            <v>LF8088908089802</v>
          </cell>
          <cell r="F1245" t="str">
            <v>1/2 C X 1/2 C STOP &amp; WASTE VALVE LEAD FREE</v>
          </cell>
        </row>
        <row r="1246">
          <cell r="E1246" t="str">
            <v>LF8489832329802</v>
          </cell>
          <cell r="F1246" t="str">
            <v>2 FIP X 2 FIP SWING CHECK VALVE LF</v>
          </cell>
        </row>
        <row r="1247">
          <cell r="E1247" t="str">
            <v>GE8184704989800</v>
          </cell>
          <cell r="F1247" t="str">
            <v>1/4 SELF PIERCE SADDLE VALVE  SELF TAP LF</v>
          </cell>
        </row>
        <row r="1248">
          <cell r="E1248" t="str">
            <v>LF8184104989800</v>
          </cell>
          <cell r="F1248" t="str">
            <v>1/4 REGULAR SADDLE VALVE DRILL TYPE LEAD FREE</v>
          </cell>
        </row>
        <row r="1249">
          <cell r="E1249">
            <v>8183212129802</v>
          </cell>
          <cell r="F1249" t="str">
            <v>3/4 S X 3/4 S PVC SCH 40 BALL VALVE BARCODED</v>
          </cell>
        </row>
        <row r="1250">
          <cell r="E1250">
            <v>8183216169802</v>
          </cell>
          <cell r="F1250" t="str">
            <v>1 S X 1 S PVC SCH 40 BALL VALVE BARCODED</v>
          </cell>
        </row>
        <row r="1251">
          <cell r="E1251">
            <v>8183224249802</v>
          </cell>
          <cell r="F1251" t="str">
            <v>1 1/2 S X 1 1/2 S PVC SCH 40 BALL VALVE BARCOD</v>
          </cell>
        </row>
        <row r="1252">
          <cell r="E1252">
            <v>8183408089802</v>
          </cell>
          <cell r="F1252" t="str">
            <v>1/2 FIP X 1/2 FIP PVC BALL VALVE BARCODED</v>
          </cell>
        </row>
        <row r="1253">
          <cell r="E1253">
            <v>8183412129802</v>
          </cell>
          <cell r="F1253" t="str">
            <v>3/4 FIP X 3/4 FIP PVC BALL VALVE BARCODED</v>
          </cell>
        </row>
        <row r="1254">
          <cell r="E1254">
            <v>8183416169802</v>
          </cell>
          <cell r="F1254" t="str">
            <v>1 FIP X 1 FIP PVC BALL VALVE BARCODED</v>
          </cell>
        </row>
        <row r="1255">
          <cell r="E1255">
            <v>8183420209802</v>
          </cell>
          <cell r="F1255" t="str">
            <v>1 1/4 FIP X 1 1/4 FIP PVC BALL VALVE BARCODED</v>
          </cell>
        </row>
        <row r="1256">
          <cell r="E1256">
            <v>8183424249802</v>
          </cell>
          <cell r="F1256" t="str">
            <v>1 1/2 FIP X 1 1/2 FIP PVC BALL VALVE BARCODED</v>
          </cell>
        </row>
        <row r="1257">
          <cell r="E1257">
            <v>8183432329802</v>
          </cell>
          <cell r="F1257" t="str">
            <v>2 FIP X 2 FIP PVC BALL VALVE BARCODED</v>
          </cell>
        </row>
        <row r="1258">
          <cell r="E1258">
            <v>8184612129802</v>
          </cell>
          <cell r="F1258" t="str">
            <v>3/4 S X 3/4 S CPVC BALL VALVE BARCODED</v>
          </cell>
        </row>
        <row r="1259">
          <cell r="E1259">
            <v>8185024249802</v>
          </cell>
          <cell r="F1259" t="str">
            <v>1 1/2 S X 1 1/2 S PVC CHECK VALVE BC</v>
          </cell>
        </row>
        <row r="1260">
          <cell r="E1260">
            <v>8087538389802</v>
          </cell>
          <cell r="F1260" t="str">
            <v>3 FIP X 3 FIP JMFI HEAVY PATTERN GATE VL BC</v>
          </cell>
        </row>
        <row r="1261">
          <cell r="E1261" t="str">
            <v>LF8087508089802</v>
          </cell>
          <cell r="F1261" t="str">
            <v>1/2 FIP X 1/2 FIP GATE VALVE LEAD FREE</v>
          </cell>
        </row>
        <row r="1262">
          <cell r="E1262" t="str">
            <v>LF8087512129802</v>
          </cell>
          <cell r="F1262" t="str">
            <v>3/4 FIP X 3/4 FIP GATE VALVE LEAD FREE</v>
          </cell>
        </row>
        <row r="1263">
          <cell r="E1263" t="str">
            <v>LF8087516169802</v>
          </cell>
          <cell r="F1263" t="str">
            <v>1 FIP X 1 FIP GATE VALVE LEAD FREE</v>
          </cell>
        </row>
        <row r="1264">
          <cell r="E1264" t="str">
            <v>lf8087532329802</v>
          </cell>
          <cell r="F1264" t="str">
            <v>2 FIP X 2 FIP GATE VALVE LEAD FREE</v>
          </cell>
        </row>
        <row r="1265">
          <cell r="E1265">
            <v>5781208089802</v>
          </cell>
          <cell r="F1265" t="str">
            <v>1/2 FIP X 1/2 FIP JMFI 750 BALL VALVE FULL PORT</v>
          </cell>
        </row>
        <row r="1266">
          <cell r="E1266">
            <v>5781212129802</v>
          </cell>
          <cell r="F1266" t="str">
            <v>3/4 FIP X 3/4 FIP JMFI 750 BALL VALVE FULL PORT</v>
          </cell>
        </row>
        <row r="1267">
          <cell r="E1267">
            <v>5781216169802</v>
          </cell>
          <cell r="F1267" t="str">
            <v>1 FIP X 1 FIP JMFI CSA 750 BALL VALVE FULL PORT</v>
          </cell>
        </row>
        <row r="1268">
          <cell r="E1268">
            <v>5781232329802</v>
          </cell>
          <cell r="F1268" t="str">
            <v>2 FIP X 2 FIP JMFI CSA 750 FULL PORT BALL VALVE</v>
          </cell>
        </row>
        <row r="1269">
          <cell r="E1269">
            <v>5781238389802</v>
          </cell>
          <cell r="F1269" t="str">
            <v>3 FIP X 3 FIP JMFI CSA 750 FULL PORT BALL VALVE</v>
          </cell>
        </row>
        <row r="1270">
          <cell r="E1270">
            <v>7178006069802</v>
          </cell>
          <cell r="F1270" t="str">
            <v>3/8 FIP X 3/8 FIP 2 PC JMFI GAS VALVE</v>
          </cell>
        </row>
        <row r="1271">
          <cell r="E1271">
            <v>7178008089802</v>
          </cell>
          <cell r="F1271" t="str">
            <v>1/2 FIP X 1/2 FIP 2 PC JMFI 600 GAS VALVE BC</v>
          </cell>
        </row>
        <row r="1272">
          <cell r="E1272">
            <v>7178016169802</v>
          </cell>
          <cell r="F1272" t="str">
            <v>1 FIP X 1 FIP 2 PC JMFI GAS VALVE</v>
          </cell>
        </row>
        <row r="1273">
          <cell r="E1273">
            <v>7179506069802</v>
          </cell>
          <cell r="F1273" t="str">
            <v>3/8 FL X 3/8 FL 2 PC JMFI GAS VALVE</v>
          </cell>
        </row>
        <row r="1274">
          <cell r="E1274">
            <v>7191208129802</v>
          </cell>
          <cell r="F1274" t="str">
            <v>1/2 FL X 3/4 FIP 2 PC JMFI GAS VALVE</v>
          </cell>
        </row>
        <row r="1275">
          <cell r="E1275">
            <v>8098008129802</v>
          </cell>
          <cell r="F1275" t="str">
            <v>1/2 MIP X 3/4 MGH 1/4 TURN BOILER DRAIN VALVE</v>
          </cell>
        </row>
        <row r="1276">
          <cell r="E1276">
            <v>8098012129802</v>
          </cell>
          <cell r="F1276" t="str">
            <v>3/4 MIP X 3/4 MGH 1/4 TURN BOILER DRAIN VALVE</v>
          </cell>
        </row>
        <row r="1277">
          <cell r="E1277">
            <v>8098508129802</v>
          </cell>
          <cell r="F1277" t="str">
            <v>1/2 FIP X 3/4 MGH 1/4 TURN FLANGE SILLCOCK</v>
          </cell>
        </row>
        <row r="1278">
          <cell r="E1278">
            <v>8478008089800</v>
          </cell>
          <cell r="F1278" t="str">
            <v>1/2 FIP X 1/2 FIP 2 PC GAS VALVE YELLOW HANDLE</v>
          </cell>
        </row>
        <row r="1279">
          <cell r="E1279" t="str">
            <v>LF5781208089802</v>
          </cell>
          <cell r="F1279" t="str">
            <v>1/2 FIP X 1/2 FIP FULL PORT BALL VALVE LF</v>
          </cell>
        </row>
        <row r="1280">
          <cell r="E1280" t="str">
            <v>LF5781212129802</v>
          </cell>
          <cell r="F1280" t="str">
            <v>3/4 FIP X 3/4 FIP FULL PORT BALL VALVE LF</v>
          </cell>
        </row>
        <row r="1281">
          <cell r="E1281" t="str">
            <v>LF5781216169802</v>
          </cell>
          <cell r="F1281" t="str">
            <v>1 FIP X 1 FIP FULL PORT BALL VALVE LEAD FREE</v>
          </cell>
        </row>
        <row r="1282">
          <cell r="E1282" t="str">
            <v>LF5781220209802</v>
          </cell>
          <cell r="F1282" t="str">
            <v>1 1/4 FIP X 1 1/4 FIP FP BALL VLV LEAD FREE</v>
          </cell>
        </row>
        <row r="1283">
          <cell r="E1283" t="str">
            <v>LF5781224249802</v>
          </cell>
          <cell r="F1283" t="str">
            <v>1 1/2 FIP X 1 1/2 FIP FP BALL VALVE LEAD FREE</v>
          </cell>
        </row>
        <row r="1284">
          <cell r="E1284" t="str">
            <v>LF5781232329802</v>
          </cell>
          <cell r="F1284" t="str">
            <v>2 FIP X 2 FIP FULL PORT BALL VALVE LEAD FREE</v>
          </cell>
        </row>
        <row r="1285">
          <cell r="E1285" t="str">
            <v>LF7799308069802</v>
          </cell>
          <cell r="F1285" t="str">
            <v>1/2 PEX X 3/8 OD COMP 1/4 TURN ANGLE STOP LF</v>
          </cell>
        </row>
        <row r="1286">
          <cell r="E1286" t="str">
            <v>LF7799708069802</v>
          </cell>
          <cell r="F1286" t="str">
            <v>1/2 PEX X 3/8 OD COMP STR 1/4 TURN STOP OVL LF</v>
          </cell>
        </row>
        <row r="1287">
          <cell r="E1287" t="str">
            <v>LF8236614140402</v>
          </cell>
          <cell r="F1287" t="str">
            <v>7/8 OD COMP X 7/8 OD COMP 1/4 EZ-ADD-A-VALVE</v>
          </cell>
        </row>
        <row r="1288">
          <cell r="E1288" t="str">
            <v>LF8451108069802</v>
          </cell>
          <cell r="F1288" t="str">
            <v>1/2 FIP X 3/8 OD COMP 1/4 TURN STR STOP VLV LF</v>
          </cell>
        </row>
        <row r="1289">
          <cell r="E1289" t="str">
            <v>LF5488706049800</v>
          </cell>
          <cell r="F1289" t="str">
            <v>3/8 COMP X 1/4 MIP ANGLE NEEDLE VALVE LF</v>
          </cell>
        </row>
        <row r="1290">
          <cell r="E1290">
            <v>1837904989800</v>
          </cell>
          <cell r="F1290" t="str">
            <v>1/4 MIP DRAIN COCK EXTERNAL SEAT</v>
          </cell>
        </row>
        <row r="1291">
          <cell r="E1291" t="str">
            <v>LF5488506069800</v>
          </cell>
          <cell r="F1291" t="str">
            <v>3/8 COMP X 3/8 COMP STRAIGHT NEEDLE VLV LF</v>
          </cell>
        </row>
        <row r="1292">
          <cell r="E1292">
            <v>1837902989800</v>
          </cell>
          <cell r="F1292" t="str">
            <v>1/8 MIP DRAIN COCK EXTERNAL SEAT</v>
          </cell>
        </row>
        <row r="1293">
          <cell r="E1293" t="str">
            <v>LF5488504049800</v>
          </cell>
          <cell r="F1293" t="str">
            <v>1/4 COMP X 1/4 COMP STRAIGHT NEEDLE VLV LF</v>
          </cell>
        </row>
        <row r="1294">
          <cell r="E1294" t="str">
            <v>LF5488704029800</v>
          </cell>
          <cell r="F1294" t="str">
            <v>1/4 COMP X 1/8 MIP ANGLE NEEDLE VALVE LF</v>
          </cell>
        </row>
        <row r="1295">
          <cell r="E1295" t="str">
            <v>LF5588704029800</v>
          </cell>
          <cell r="F1295" t="str">
            <v>1/4 COMP X 1/8 MIP STRAIGHT NEEDLE VLV LF</v>
          </cell>
        </row>
        <row r="1296">
          <cell r="E1296" t="str">
            <v>LF5580304049800</v>
          </cell>
          <cell r="F1296" t="str">
            <v>1/4 FIP X 1/4 FIP STRAIGHT NEEDLE VLV LF</v>
          </cell>
        </row>
        <row r="1297">
          <cell r="E1297" t="str">
            <v>LF5513704049800</v>
          </cell>
          <cell r="F1297" t="str">
            <v>1/4 MIP X 1/4 MIP STRAIGHT NEEDLE VALVE LF</v>
          </cell>
        </row>
        <row r="1298">
          <cell r="E1298" t="str">
            <v>LF5580002029800</v>
          </cell>
          <cell r="F1298" t="str">
            <v>1/8 FIP X 1/8 MIP STRAIGHT NEEDLE VALVE LF</v>
          </cell>
        </row>
        <row r="1299">
          <cell r="E1299" t="str">
            <v>LF5488704049800</v>
          </cell>
          <cell r="F1299" t="str">
            <v>1/4 COMP X 1/4 MIP ANGLE NEEDLE VALVE LF</v>
          </cell>
        </row>
        <row r="1300">
          <cell r="E1300" t="str">
            <v>GE2765704049800</v>
          </cell>
          <cell r="F1300" t="str">
            <v>1/4 COMP X 1/4 COMP UNION</v>
          </cell>
        </row>
        <row r="1301">
          <cell r="E1301">
            <v>5781204049802</v>
          </cell>
          <cell r="F1301" t="str">
            <v>1/4 FIP X 1/4 FIP JMFI 750 BALL VALVE FP</v>
          </cell>
        </row>
        <row r="1302">
          <cell r="E1302">
            <v>5781206069802</v>
          </cell>
          <cell r="F1302" t="str">
            <v>3/8 FIP X 3/8 FIP JMFI 750 BALL VALVE FP</v>
          </cell>
        </row>
        <row r="1303">
          <cell r="E1303">
            <v>8085508129802</v>
          </cell>
          <cell r="F1303" t="str">
            <v>1/2 FIP X 3/4 MGH JMFI BOILER DRAIN SB BARCODED</v>
          </cell>
        </row>
        <row r="1304">
          <cell r="E1304">
            <v>8085512129802</v>
          </cell>
          <cell r="F1304" t="str">
            <v>3/4 FIP X 3/4 MGH JMFI BOILER DRAIN SB BARCODED</v>
          </cell>
        </row>
        <row r="1305">
          <cell r="E1305">
            <v>8085708129802</v>
          </cell>
          <cell r="F1305" t="str">
            <v>1/2 MIP 1/2 C X 3/4 MGH JMFI BOILER DRAIN SB BC</v>
          </cell>
        </row>
        <row r="1306">
          <cell r="E1306">
            <v>8085712129802</v>
          </cell>
          <cell r="F1306" t="str">
            <v>3/4 MIP X 3/4 MGH JMFI BOILER DRAIN SB BARCODED</v>
          </cell>
        </row>
        <row r="1307">
          <cell r="E1307">
            <v>8087308129802</v>
          </cell>
          <cell r="F1307" t="str">
            <v>1/2 C X 3/4 MGH SOLID FLANGE SILLCOCK BC</v>
          </cell>
        </row>
        <row r="1308">
          <cell r="E1308">
            <v>8088108129802</v>
          </cell>
          <cell r="F1308" t="str">
            <v>1/2 MIP 1/2 C X 3/4 MGH HOSE BIBB JMFI BARCODED</v>
          </cell>
        </row>
        <row r="1309">
          <cell r="E1309">
            <v>8088112129802</v>
          </cell>
          <cell r="F1309" t="str">
            <v>3/4 MIP X 3/4 MGH HOSE BIBB JMFI BARCODED</v>
          </cell>
        </row>
        <row r="1310">
          <cell r="E1310">
            <v>8088308129802</v>
          </cell>
          <cell r="F1310" t="str">
            <v>1/2 FIP X 3/4 MGH SILLCOCK BARCODED</v>
          </cell>
        </row>
        <row r="1311">
          <cell r="E1311">
            <v>8088312129802</v>
          </cell>
          <cell r="F1311" t="str">
            <v>3/4 FIP X 3/4 MGH JMFI SILLCOCK BARCODED</v>
          </cell>
        </row>
        <row r="1312">
          <cell r="E1312" t="str">
            <v>LF5780108089802</v>
          </cell>
          <cell r="F1312" t="str">
            <v>1/2 C X 1/2 C FULL PORT BALL VALVE LEAD FREE</v>
          </cell>
        </row>
        <row r="1313">
          <cell r="E1313" t="str">
            <v>LF5780112129802</v>
          </cell>
          <cell r="F1313" t="str">
            <v>3/4 C X 3/4 C FULL PORT BALL VALVE LEAD FREE</v>
          </cell>
        </row>
        <row r="1314">
          <cell r="E1314" t="str">
            <v>LF5780116169802</v>
          </cell>
          <cell r="F1314" t="str">
            <v>1 C X 1 C FULL PORT BALL VALVE LEAD FREE</v>
          </cell>
        </row>
        <row r="1315">
          <cell r="E1315" t="str">
            <v>LF5780120209802</v>
          </cell>
          <cell r="F1315" t="str">
            <v>1 1/4 C X 1 1/4 C FULL PORT BALL VALVE LF</v>
          </cell>
        </row>
        <row r="1316">
          <cell r="E1316" t="str">
            <v>LF5780124249802</v>
          </cell>
          <cell r="F1316" t="str">
            <v>1 1/2 C X 1 1/2 C FULL PORT BALL VALVE LF</v>
          </cell>
        </row>
        <row r="1317">
          <cell r="E1317" t="str">
            <v>LF5780132329802</v>
          </cell>
          <cell r="F1317" t="str">
            <v>2 C X 2 C FULL PORT BALL VALVE LEAD FREE</v>
          </cell>
        </row>
        <row r="1318">
          <cell r="E1318" t="str">
            <v>LF5781204049802</v>
          </cell>
          <cell r="F1318" t="str">
            <v>1/4 FIP X 1/4 FIP FULL PORT BALL VALVE LF</v>
          </cell>
        </row>
        <row r="1319">
          <cell r="E1319" t="str">
            <v>LF5781206069802</v>
          </cell>
          <cell r="F1319" t="str">
            <v>3/8 FIP X 3/8 FIP FULL PORT BALL VALVE LF</v>
          </cell>
        </row>
        <row r="1320">
          <cell r="E1320" t="str">
            <v>LF5781608089802</v>
          </cell>
          <cell r="F1320" t="str">
            <v>1/2 FIP X 1/2 FIP FP BALL VALVE W/ DRAIN LF</v>
          </cell>
        </row>
        <row r="1321">
          <cell r="E1321" t="str">
            <v>lf5781612129802</v>
          </cell>
          <cell r="F1321" t="str">
            <v>3/4 FIP X 3/4 FIP FP BALL VALVE W/ DRAIN LF</v>
          </cell>
        </row>
        <row r="1322">
          <cell r="E1322" t="str">
            <v>LF7480916169802</v>
          </cell>
          <cell r="F1322" t="str">
            <v>1 COMP X 1 COMP STD PORT BALL VLV LEAD FREE</v>
          </cell>
        </row>
        <row r="1323">
          <cell r="E1323" t="str">
            <v>LF7791508089802</v>
          </cell>
          <cell r="F1323" t="str">
            <v>1/2 PEX X 1/2 PEX BALL VALVE LEAD FREE</v>
          </cell>
        </row>
        <row r="1324">
          <cell r="E1324" t="str">
            <v>LF7791512129802</v>
          </cell>
          <cell r="F1324" t="str">
            <v>3/4 PEX X 3/4 PEX BALL VALVE LEAD FREE</v>
          </cell>
        </row>
        <row r="1325">
          <cell r="E1325" t="str">
            <v>LF7791516169802</v>
          </cell>
          <cell r="F1325" t="str">
            <v>1 PEX X 1 PEX BALL VALVE LEAD FREE</v>
          </cell>
        </row>
        <row r="1326">
          <cell r="E1326" t="str">
            <v>LF7799108089802</v>
          </cell>
          <cell r="F1326" t="str">
            <v>1/2 PEX X 1/2 C SWT PEX BALL VALVE LEAD FREE</v>
          </cell>
        </row>
        <row r="1327">
          <cell r="E1327" t="str">
            <v>LF8088912129802</v>
          </cell>
          <cell r="F1327" t="str">
            <v>3/4 C X 3/4 C STOP &amp; WASTE VALVE LEAD FREE</v>
          </cell>
        </row>
        <row r="1328">
          <cell r="E1328" t="str">
            <v>LF8089108089802</v>
          </cell>
          <cell r="F1328" t="str">
            <v>1/2 FIP X 1/2 FIP STOP &amp; WASTE VALVE LEAD FREE</v>
          </cell>
        </row>
        <row r="1329">
          <cell r="E1329" t="str">
            <v>LF8089112129802</v>
          </cell>
          <cell r="F1329" t="str">
            <v>3/4 FIP X 3/4 FIP STOP &amp; WASTE VALVE LEAD FREE</v>
          </cell>
        </row>
        <row r="1330">
          <cell r="E1330" t="str">
            <v>LF8089508089802</v>
          </cell>
          <cell r="F1330" t="str">
            <v>1/2 FIP X 1/2 FIP STOP VALVE LEAD FREE</v>
          </cell>
        </row>
        <row r="1331">
          <cell r="E1331" t="str">
            <v>LF8089512129802</v>
          </cell>
          <cell r="F1331" t="str">
            <v>3/4 FIP X 3/4 FIP STOP VALVE LEAD FREE</v>
          </cell>
        </row>
        <row r="1332">
          <cell r="E1332">
            <v>5781208089802</v>
          </cell>
          <cell r="F1332" t="str">
            <v>1/2 FIP X 1/2 FIP JMFI 750 BALL VALVE FULL PORT</v>
          </cell>
        </row>
        <row r="1333">
          <cell r="E1333">
            <v>5781212129802</v>
          </cell>
          <cell r="F1333" t="str">
            <v>3/4 FIP X 3/4 FIP JMFI 750 BALL VALVE FULL PORT</v>
          </cell>
        </row>
        <row r="1334">
          <cell r="E1334">
            <v>5781216169802</v>
          </cell>
          <cell r="F1334" t="str">
            <v>1 FIP X 1 FIP JMFI CSA 750 BALL VALVE FULL PORT</v>
          </cell>
        </row>
        <row r="1335">
          <cell r="E1335">
            <v>5781220209802</v>
          </cell>
          <cell r="F1335" t="str">
            <v>1 1/4 FIP X 1 1/4 FIP 750 FULL PORT BALL VALVE</v>
          </cell>
        </row>
        <row r="1336">
          <cell r="E1336">
            <v>5781224249802</v>
          </cell>
          <cell r="F1336" t="str">
            <v>1 1/2 FIP X 1 1/2 FIP 750 FULL PORT BALL VALVE</v>
          </cell>
        </row>
        <row r="1337">
          <cell r="E1337">
            <v>5781232329802</v>
          </cell>
          <cell r="F1337" t="str">
            <v>2 FIP X 2 FIP JMFI CSA 750 FULL PORT BALL VALVE</v>
          </cell>
        </row>
        <row r="1338">
          <cell r="E1338">
            <v>5781238389802</v>
          </cell>
          <cell r="F1338" t="str">
            <v>3 FIP X 3 FIP JMFI CSA 750 FULL PORT BALL VALVE</v>
          </cell>
        </row>
        <row r="1339">
          <cell r="E1339">
            <v>7178008089802</v>
          </cell>
          <cell r="F1339" t="str">
            <v>1/2 FIP X 1/2 FIP 2 PC JMFI 600 GAS VALVE BC</v>
          </cell>
        </row>
        <row r="1340">
          <cell r="E1340">
            <v>7178012129802</v>
          </cell>
          <cell r="F1340" t="str">
            <v>3/4 FIP X 3/4 FIP 2 PC JMFI 600 GAS VALVE BC</v>
          </cell>
        </row>
        <row r="1341">
          <cell r="E1341">
            <v>7178016169802</v>
          </cell>
          <cell r="F1341" t="str">
            <v>1 FIP X 1 FIP 2 PC JMFI GAS VALVE</v>
          </cell>
        </row>
        <row r="1342">
          <cell r="E1342">
            <v>7179506069802</v>
          </cell>
          <cell r="F1342" t="str">
            <v>3/8 FL X 3/8 FL 2 PC JMFI GAS VALVE</v>
          </cell>
        </row>
        <row r="1343">
          <cell r="E1343">
            <v>7179508089802</v>
          </cell>
          <cell r="F1343" t="str">
            <v>1/2 FL X 1/2 FL 2 PC JMFI GAS VALVE</v>
          </cell>
        </row>
        <row r="1344">
          <cell r="E1344">
            <v>7191206089802</v>
          </cell>
          <cell r="F1344" t="str">
            <v>3/8 FL X 1/2 FIP 2 PC JMFI 600 GAS VALVE BC</v>
          </cell>
        </row>
        <row r="1345">
          <cell r="E1345">
            <v>7191208089802</v>
          </cell>
          <cell r="F1345" t="str">
            <v>1/2 FL X 1/2 FIP 2 PC JMFI 600 GAS VALVE BC</v>
          </cell>
        </row>
        <row r="1346">
          <cell r="E1346">
            <v>7191208129802</v>
          </cell>
          <cell r="F1346" t="str">
            <v>1/2 FL X 3/4 FIP 2 PC JMFI GAS VALVE</v>
          </cell>
        </row>
        <row r="1347">
          <cell r="E1347">
            <v>7191215089802</v>
          </cell>
          <cell r="F1347" t="str">
            <v>15/16 FL X 1/2 FIP 2 PC JMFI GAS VALVE</v>
          </cell>
        </row>
        <row r="1348">
          <cell r="E1348">
            <v>7191215129802</v>
          </cell>
          <cell r="F1348" t="str">
            <v>15/16 FL X 3/4 FIP 2 PC JMFI GAS VALVE</v>
          </cell>
        </row>
        <row r="1349">
          <cell r="E1349">
            <v>8098508129802</v>
          </cell>
          <cell r="F1349" t="str">
            <v>1/2 FIP X 3/4 MGH 1/4 TURN FLANGE SILLCOCK</v>
          </cell>
        </row>
        <row r="1350">
          <cell r="E1350">
            <v>8478008089800</v>
          </cell>
          <cell r="F1350" t="str">
            <v>1/2 FIP X 1/2 FIP 2 PC GAS VALVE YELLOW HANDLE</v>
          </cell>
        </row>
        <row r="1351">
          <cell r="E1351" t="str">
            <v>LF5781208089802</v>
          </cell>
          <cell r="F1351" t="str">
            <v>1/2 FIP X 1/2 FIP FULL PORT BALL VALVE LF</v>
          </cell>
        </row>
        <row r="1352">
          <cell r="E1352" t="str">
            <v>LF5781212129802</v>
          </cell>
          <cell r="F1352" t="str">
            <v>3/4 FIP X 3/4 FIP FULL PORT BALL VALVE LF</v>
          </cell>
        </row>
        <row r="1353">
          <cell r="E1353" t="str">
            <v>LF5781216169802</v>
          </cell>
          <cell r="F1353" t="str">
            <v>1 FIP X 1 FIP FULL PORT BALL VALVE LEAD FREE</v>
          </cell>
        </row>
        <row r="1354">
          <cell r="E1354" t="str">
            <v>LF5781220209802</v>
          </cell>
          <cell r="F1354" t="str">
            <v>1 1/4 FIP X 1 1/4 FIP FP BALL VLV LEAD FREE</v>
          </cell>
        </row>
        <row r="1355">
          <cell r="E1355" t="str">
            <v>LF5781224249802</v>
          </cell>
          <cell r="F1355" t="str">
            <v>1 1/2 FIP X 1 1/2 FIP FP BALL VALVE LEAD FREE</v>
          </cell>
        </row>
        <row r="1356">
          <cell r="E1356" t="str">
            <v>LF5781232329802</v>
          </cell>
          <cell r="F1356" t="str">
            <v>2 FIP X 2 FIP FULL PORT BALL VALVE LEAD FREE</v>
          </cell>
        </row>
        <row r="1357">
          <cell r="E1357" t="str">
            <v>LF7783008069902</v>
          </cell>
          <cell r="F1357" t="str">
            <v>1/2 PEX X 3/8 OD COMP STRAIGHT CHROME STOP LF</v>
          </cell>
        </row>
        <row r="1358">
          <cell r="E1358" t="str">
            <v>LF7783308069902</v>
          </cell>
          <cell r="F1358" t="str">
            <v>1/2 PEX X 3/8 OD COMP ANGLE CHROME STOP LF</v>
          </cell>
        </row>
        <row r="1359">
          <cell r="E1359" t="str">
            <v>LF7799308069802</v>
          </cell>
          <cell r="F1359" t="str">
            <v>1/2 PEX X 3/8 OD COMP 1/4 TURN ANGLE STOP LF</v>
          </cell>
        </row>
        <row r="1360">
          <cell r="E1360" t="str">
            <v>LF7799708069802</v>
          </cell>
          <cell r="F1360" t="str">
            <v>1/2 PEX X 3/8 OD COMP STR 1/4 TURN STOP OVL LF</v>
          </cell>
        </row>
        <row r="1361">
          <cell r="E1361" t="str">
            <v>LF8236614140402</v>
          </cell>
          <cell r="F1361" t="str">
            <v>7/8 OD COMP X 7/8 OD COMP 1/4 EZ-ADD-A-VALVE</v>
          </cell>
        </row>
        <row r="1362">
          <cell r="E1362" t="str">
            <v>LF8451108069802</v>
          </cell>
          <cell r="F1362" t="str">
            <v>1/2 FIP X 3/8 OD COMP 1/4 TURN STR STOP VLV LF</v>
          </cell>
        </row>
        <row r="1363">
          <cell r="E1363" t="str">
            <v>LF8451308069802</v>
          </cell>
          <cell r="F1363" t="str">
            <v>5/8OD COMP X 3/8OD COMP 1/4 TURN STR STOP VLV LF</v>
          </cell>
        </row>
        <row r="1364">
          <cell r="E1364" t="str">
            <v>LF8452108069802</v>
          </cell>
          <cell r="F1364" t="str">
            <v>1/2 FIP X 3/8 OD COMP 1/4 TURN ANG STOP VLV LF</v>
          </cell>
        </row>
        <row r="1365">
          <cell r="E1365" t="str">
            <v>LF8452308069802</v>
          </cell>
          <cell r="F1365" t="str">
            <v>5/8 OD COMP X 3/8 OD COM 1/4 TURN ANG STOP VLV LF</v>
          </cell>
        </row>
        <row r="1366">
          <cell r="E1366">
            <v>8183212129802</v>
          </cell>
          <cell r="F1366" t="str">
            <v>3/4 S X 3/4 S PVC SCH 40 BALL VALVE BARCODED</v>
          </cell>
        </row>
        <row r="1367">
          <cell r="E1367">
            <v>8183216169802</v>
          </cell>
          <cell r="F1367" t="str">
            <v>1 S X 1 S PVC SCH 40 BALL VALVE BARCODED</v>
          </cell>
        </row>
        <row r="1368">
          <cell r="E1368">
            <v>8183220209802</v>
          </cell>
          <cell r="F1368" t="str">
            <v>1 1/4 S X 1 1/4 S PVC SCH 40 BALL VALVE</v>
          </cell>
        </row>
        <row r="1369">
          <cell r="E1369">
            <v>8183238389802</v>
          </cell>
          <cell r="F1369" t="str">
            <v>3 S X 3 S PVC SCHED 40 BALL VALVE BC</v>
          </cell>
        </row>
        <row r="1370">
          <cell r="E1370">
            <v>8183408089802</v>
          </cell>
          <cell r="F1370" t="str">
            <v>1/2 FIP X 1/2 FIP PVC BALL VALVE BARCODED</v>
          </cell>
        </row>
        <row r="1371">
          <cell r="E1371">
            <v>8183412129802</v>
          </cell>
          <cell r="F1371" t="str">
            <v>3/4 FIP X 3/4 FIP PVC BALL VALVE BARCODED</v>
          </cell>
        </row>
        <row r="1372">
          <cell r="E1372">
            <v>8183416169802</v>
          </cell>
          <cell r="F1372" t="str">
            <v>1 FIP X 1 FIP PVC BALL VALVE BARCODED</v>
          </cell>
        </row>
        <row r="1373">
          <cell r="E1373">
            <v>8183420209802</v>
          </cell>
          <cell r="F1373" t="str">
            <v>1 1/4 FIP X 1 1/4 FIP PVC BALL VALVE BARCODED</v>
          </cell>
        </row>
        <row r="1374">
          <cell r="E1374">
            <v>8183424249802</v>
          </cell>
          <cell r="F1374" t="str">
            <v>1 1/2 FIP X 1 1/2 FIP PVC BALL VALVE BARCODED</v>
          </cell>
        </row>
        <row r="1375">
          <cell r="E1375">
            <v>8183432329802</v>
          </cell>
          <cell r="F1375" t="str">
            <v>2 FIP X 2 FIP PVC BALL VALVE BARCODED</v>
          </cell>
        </row>
        <row r="1376">
          <cell r="E1376">
            <v>8184608089802</v>
          </cell>
          <cell r="F1376" t="str">
            <v>1/2 S X 1/2 S CPVC BALL VALVE BARCODED</v>
          </cell>
        </row>
        <row r="1377">
          <cell r="E1377">
            <v>8184612129802</v>
          </cell>
          <cell r="F1377" t="str">
            <v>3/4 S X 3/4 S CPVC BALL VALVE BARCODED</v>
          </cell>
        </row>
        <row r="1378">
          <cell r="E1378">
            <v>8184908089802</v>
          </cell>
          <cell r="F1378" t="str">
            <v>1/2 FIP X 1/2 FIP PVC CHECK VALVE BC</v>
          </cell>
        </row>
        <row r="1379">
          <cell r="E1379">
            <v>8184932329802</v>
          </cell>
          <cell r="F1379" t="str">
            <v>2 FIP X 2 FIP PVC CHECK VALVE BARCODED</v>
          </cell>
        </row>
        <row r="1380">
          <cell r="E1380">
            <v>8189908089802</v>
          </cell>
          <cell r="F1380" t="str">
            <v>1/2 COMP X 1/2 COMP PVC COUPLING BARCODED</v>
          </cell>
        </row>
        <row r="1381">
          <cell r="E1381">
            <v>8189912129802</v>
          </cell>
          <cell r="F1381" t="str">
            <v>3/4 COMP X 3/4 COMP PVC COUPLING BARCODED</v>
          </cell>
        </row>
        <row r="1382">
          <cell r="E1382">
            <v>8189916169802</v>
          </cell>
          <cell r="F1382" t="str">
            <v>1 COMP X 1 COMP PVC COUPLING BARCODED</v>
          </cell>
        </row>
        <row r="1383">
          <cell r="E1383">
            <v>8189920209802</v>
          </cell>
          <cell r="F1383" t="str">
            <v>1 1/4 COMP X 1 1/4 COMP PVC COUPLING BARCODED</v>
          </cell>
        </row>
        <row r="1384">
          <cell r="E1384">
            <v>8189932329802</v>
          </cell>
          <cell r="F1384" t="str">
            <v>2 COMP X 2 COMP PVC COUPLING BARCODED</v>
          </cell>
        </row>
        <row r="1385">
          <cell r="E1385">
            <v>8189938389802</v>
          </cell>
          <cell r="F1385" t="str">
            <v>3 COMP X 3 COMP PVC COUPLING</v>
          </cell>
        </row>
        <row r="1386">
          <cell r="E1386" t="str">
            <v>GE2765704049800</v>
          </cell>
          <cell r="F1386" t="str">
            <v>1/4 COMP X 1/4 COMP UNION</v>
          </cell>
        </row>
        <row r="1387">
          <cell r="E1387" t="str">
            <v>GE8184704989800</v>
          </cell>
          <cell r="F1387" t="str">
            <v>1/4 SELF PIERCE SADDLE VALVE  SELF TAP LF</v>
          </cell>
        </row>
        <row r="1388">
          <cell r="E1388" t="str">
            <v>LF3013812120800</v>
          </cell>
          <cell r="F1388" t="str">
            <v>3/4 MH X 3/4 MH TAP 1/2 GARDEN HOSE ADAPTER LF</v>
          </cell>
        </row>
        <row r="1389">
          <cell r="E1389" t="str">
            <v>LF5488504049800</v>
          </cell>
          <cell r="F1389" t="str">
            <v>1/4 COMP X 1/4 COMP STRAIGHT NEEDLE VLV LF</v>
          </cell>
        </row>
        <row r="1390">
          <cell r="E1390" t="str">
            <v>LF5588704029800</v>
          </cell>
          <cell r="F1390" t="str">
            <v>1/4 COMP X 1/8 MIP STRAIGHT NEEDLE VLV LF</v>
          </cell>
        </row>
        <row r="1391">
          <cell r="E1391" t="str">
            <v>LF8184704989800</v>
          </cell>
          <cell r="F1391" t="str">
            <v>1/4 SELF PIERCING SADDLE VALVE LEAD FREE</v>
          </cell>
        </row>
        <row r="1392">
          <cell r="E1392">
            <v>8179008129802</v>
          </cell>
          <cell r="F1392" t="str">
            <v>1/2 MIP X 3/4 CELCON HOSE BIBB BARCODED</v>
          </cell>
        </row>
        <row r="1393">
          <cell r="E1393">
            <v>8179012129802</v>
          </cell>
          <cell r="F1393" t="str">
            <v>3/4 MIP X 3/4 CELCON HOSE BIBB BARCODED</v>
          </cell>
        </row>
        <row r="1394">
          <cell r="E1394">
            <v>8183808089802</v>
          </cell>
          <cell r="F1394" t="str">
            <v>1/2 S X 1/2 S CPVC STOP AND WASTE VALVE BC</v>
          </cell>
        </row>
        <row r="1395">
          <cell r="E1395">
            <v>8184208089802</v>
          </cell>
          <cell r="F1395" t="str">
            <v>1/2 S X 1/2 S PVC STOP WASTE VALVE BARCODED</v>
          </cell>
        </row>
        <row r="1396">
          <cell r="E1396">
            <v>8184408129802</v>
          </cell>
          <cell r="F1396" t="str">
            <v>1/2 S X 3/4 MGH CPVC BOILER DRAIN BARCODED</v>
          </cell>
        </row>
        <row r="1397">
          <cell r="E1397">
            <v>8183608089802</v>
          </cell>
          <cell r="F1397" t="str">
            <v>1/2 S X 1/2 S CPVC STOP VALVE BARCODED</v>
          </cell>
        </row>
        <row r="1398">
          <cell r="E1398">
            <v>8183612129802</v>
          </cell>
          <cell r="F1398" t="str">
            <v>3/4 S X 3/4 S CPVC STOP VALVE BARCODED</v>
          </cell>
        </row>
        <row r="1399">
          <cell r="E1399">
            <v>8184212129802</v>
          </cell>
          <cell r="F1399" t="str">
            <v>3/4 S X 3/4 S PVC STOP WASTE VALVE BARCODED</v>
          </cell>
        </row>
        <row r="1400">
          <cell r="E1400">
            <v>8182608129802</v>
          </cell>
          <cell r="F1400" t="str">
            <v>1/2 MIP X 3/4 MGH CELCON BOILER DRAIN BARCODED</v>
          </cell>
        </row>
        <row r="1401">
          <cell r="E1401">
            <v>8182612129802</v>
          </cell>
          <cell r="F1401" t="str">
            <v>3/4 MIP X 3/4 MGH CELCON BOILER DRAIN BARCODED</v>
          </cell>
        </row>
        <row r="1402">
          <cell r="E1402">
            <v>8183812129802</v>
          </cell>
          <cell r="F1402" t="str">
            <v>3/4 S X 3/4 S CPVC STOP AND WASTE VALVE BC</v>
          </cell>
        </row>
        <row r="1403">
          <cell r="E1403">
            <v>7793808126102</v>
          </cell>
          <cell r="F1403" t="str">
            <v>1/2" PEX X 3/4" MGH 12" ANTI SIPHON FROST PROOF</v>
          </cell>
        </row>
        <row r="1404">
          <cell r="E1404">
            <v>8085808124702</v>
          </cell>
          <cell r="F1404" t="str">
            <v>1/2C 1/2 MIP X 3/4 MGH 6IN ANTI-SIPH FAUCET BC</v>
          </cell>
        </row>
        <row r="1405">
          <cell r="E1405">
            <v>8085808125202</v>
          </cell>
          <cell r="F1405" t="str">
            <v>1/2 C 1/2 MIP X 3/4 MGH 8IN ANTI SIPH FP FAUCET</v>
          </cell>
        </row>
        <row r="1406">
          <cell r="E1406">
            <v>8085808125602</v>
          </cell>
          <cell r="F1406" t="str">
            <v>1/2 C 1/2 MIP X 3/4 MGH 10IN ANTI SIPH FP FCT BC</v>
          </cell>
        </row>
        <row r="1407">
          <cell r="E1407">
            <v>8085808126102</v>
          </cell>
          <cell r="F1407" t="str">
            <v>1/2 C 1/2 MIP X 3/4 MGH 12IN ANTI SIPH FP FAUCET</v>
          </cell>
        </row>
        <row r="1408">
          <cell r="E1408">
            <v>8086408126102</v>
          </cell>
          <cell r="F1408" t="str">
            <v>1/2 FIP 3/4 MIP 3/4 MGH 12IN ANTI SIPH FP FCT BC</v>
          </cell>
        </row>
        <row r="1409">
          <cell r="E1409">
            <v>8089208129802</v>
          </cell>
          <cell r="F1409" t="str">
            <v>1/2 C X 3/4 MGH WASH MCH VALVE BARCODED</v>
          </cell>
        </row>
        <row r="1410">
          <cell r="E1410">
            <v>8490612989802</v>
          </cell>
          <cell r="F1410" t="str">
            <v>3/4 MIP X PLAIN OUTLET BRONZE DRM BARREL FCT BC</v>
          </cell>
        </row>
        <row r="1411">
          <cell r="E1411" t="str">
            <v>LF8288412129802</v>
          </cell>
          <cell r="F1411" t="str">
            <v>3/4 FGH X 3/4 MGH VACUUM BREAKER LEAD FREE</v>
          </cell>
        </row>
        <row r="1412">
          <cell r="E1412" t="str">
            <v>LF8490308989802</v>
          </cell>
          <cell r="F1412" t="str">
            <v>1/2 CHROME PLATED BRASS STANDARD BASIN FAUCET LF</v>
          </cell>
        </row>
        <row r="1413">
          <cell r="E1413">
            <v>8086508126102</v>
          </cell>
          <cell r="F1413" t="str">
            <v>1/2 FIP 3/4 MIP X 3/4MGH 12IN FROST PROOF FAUCET</v>
          </cell>
        </row>
        <row r="1414">
          <cell r="E1414">
            <v>8086408125602</v>
          </cell>
          <cell r="F1414" t="str">
            <v>1/2 FIP 3/4 MIP X 3/4MGH 10IN ANTI S FP FAUCET BC</v>
          </cell>
        </row>
        <row r="1415">
          <cell r="E1415">
            <v>8086508125202</v>
          </cell>
          <cell r="F1415" t="str">
            <v>1/2 FIP 3/4 MIP X 3/4MGH 8IN FROST PROOF FAUCET</v>
          </cell>
        </row>
        <row r="1416">
          <cell r="E1416">
            <v>8099998989802</v>
          </cell>
          <cell r="F1416" t="str">
            <v>ANTISIPHON REPAIR KIT BARCODED</v>
          </cell>
        </row>
        <row r="1417">
          <cell r="E1417">
            <v>8098008129802</v>
          </cell>
          <cell r="F1417" t="str">
            <v>1/2 MIP X 3/4 MGH 1/4 TURN BOILER DRAIN VALVE</v>
          </cell>
        </row>
        <row r="1418">
          <cell r="E1418">
            <v>8098508129802</v>
          </cell>
          <cell r="F1418" t="str">
            <v>1/2 FIP X 3/4 MGH 1/4 TURN FLANGE SILLCOCK</v>
          </cell>
        </row>
        <row r="1419">
          <cell r="E1419">
            <v>5781208089802</v>
          </cell>
          <cell r="F1419" t="str">
            <v>1/2 FIP X 1/2 FIP JMFI 750 BALL VALVE FULL PORT</v>
          </cell>
        </row>
        <row r="1420">
          <cell r="E1420">
            <v>5781212129802</v>
          </cell>
          <cell r="F1420" t="str">
            <v>3/4 FIP X 3/4 FIP JMFI 750 BALL VALVE FULL PORT</v>
          </cell>
        </row>
        <row r="1421">
          <cell r="E1421">
            <v>5781216169802</v>
          </cell>
          <cell r="F1421" t="str">
            <v>1 FIP X 1 FIP JMFI CSA 750 BALL VALVE FULL PORT</v>
          </cell>
        </row>
        <row r="1422">
          <cell r="E1422">
            <v>5781220209802</v>
          </cell>
          <cell r="F1422" t="str">
            <v>1 1/4 FIP X 1 1/4 FIP 750 FULL PORT BALL VALVE</v>
          </cell>
        </row>
        <row r="1423">
          <cell r="E1423">
            <v>5781224249802</v>
          </cell>
          <cell r="F1423" t="str">
            <v>1 1/2 FIP X 1 1/2 FIP 750 FULL PORT BALL VALVE</v>
          </cell>
        </row>
        <row r="1424">
          <cell r="E1424">
            <v>5781232329802</v>
          </cell>
          <cell r="F1424" t="str">
            <v>2 FIP X 2 FIP JMFI CSA 750 FULL PORT BALL VALVE</v>
          </cell>
        </row>
        <row r="1425">
          <cell r="E1425">
            <v>5781236369802</v>
          </cell>
          <cell r="F1425" t="str">
            <v>2 1/2 FIP X 2 1/2 FIP JMFI CSA 750 FP BALL VLV</v>
          </cell>
        </row>
        <row r="1426">
          <cell r="E1426">
            <v>5781238389802</v>
          </cell>
          <cell r="F1426" t="str">
            <v>3 FIP X 3 FIP JMFI CSA 750 FULL PORT BALL VALVE</v>
          </cell>
        </row>
        <row r="1427">
          <cell r="E1427">
            <v>5781242429802</v>
          </cell>
          <cell r="F1427" t="str">
            <v>4 FIP X 4 FIP JMFI CSA 750 FULL PORT BALL VALVE</v>
          </cell>
        </row>
        <row r="1428">
          <cell r="E1428">
            <v>7178006069802</v>
          </cell>
          <cell r="F1428" t="str">
            <v>3/8 FIP X 3/8 FIP 2 PC JMFI GAS VALVE</v>
          </cell>
        </row>
        <row r="1429">
          <cell r="E1429">
            <v>7178008089802</v>
          </cell>
          <cell r="F1429" t="str">
            <v>1/2 FIP X 1/2 FIP 2 PC JMFI 600 GAS VALVE BC</v>
          </cell>
        </row>
        <row r="1430">
          <cell r="E1430">
            <v>7178012129802</v>
          </cell>
          <cell r="F1430" t="str">
            <v>3/4 FIP X 3/4 FIP 2 PC JMFI 600 GAS VALVE BC</v>
          </cell>
        </row>
        <row r="1431">
          <cell r="E1431">
            <v>7178016169802</v>
          </cell>
          <cell r="F1431" t="str">
            <v>1 FIP X 1 FIP 2 PC JMFI GAS VALVE</v>
          </cell>
        </row>
        <row r="1432">
          <cell r="E1432">
            <v>7179506069802</v>
          </cell>
          <cell r="F1432" t="str">
            <v>3/8 FL X 3/8 FL 2 PC JMFI GAS VALVE</v>
          </cell>
        </row>
        <row r="1433">
          <cell r="E1433">
            <v>7179508089802</v>
          </cell>
          <cell r="F1433" t="str">
            <v>1/2 FL X 1/2 FL 2 PC JMFI GAS VALVE</v>
          </cell>
        </row>
        <row r="1434">
          <cell r="E1434">
            <v>7179510109802</v>
          </cell>
          <cell r="F1434" t="str">
            <v>5/8 FL X 5/8 FL 2 PC JMFI GAS VALVE</v>
          </cell>
        </row>
        <row r="1435">
          <cell r="E1435">
            <v>7191206089802</v>
          </cell>
          <cell r="F1435" t="str">
            <v>3/8 FL X 1/2 FIP 2 PC JMFI 600 GAS VALVE BC</v>
          </cell>
        </row>
        <row r="1436">
          <cell r="E1436">
            <v>7191208089802</v>
          </cell>
          <cell r="F1436" t="str">
            <v>1/2 FL X 1/2 FIP 2 PC JMFI 600 GAS VALVE BC</v>
          </cell>
        </row>
        <row r="1437">
          <cell r="E1437">
            <v>7191208129802</v>
          </cell>
          <cell r="F1437" t="str">
            <v>1/2 FL X 3/4 FIP 2 PC JMFI GAS VALVE</v>
          </cell>
        </row>
        <row r="1438">
          <cell r="E1438">
            <v>7191215129802</v>
          </cell>
          <cell r="F1438" t="str">
            <v>15/16 FL X 3/4 FIP 2 PC JMFI GAS VALVE</v>
          </cell>
        </row>
        <row r="1439">
          <cell r="E1439">
            <v>8478008089800</v>
          </cell>
          <cell r="F1439" t="str">
            <v>1/2 FIP X 1/2 FIP 2 PC GAS VALVE YELLOW HANDLE</v>
          </cell>
        </row>
        <row r="1440">
          <cell r="E1440" t="str">
            <v>LF5781208089802</v>
          </cell>
          <cell r="F1440" t="str">
            <v>1/2 FIP X 1/2 FIP FULL PORT BALL VALVE LF</v>
          </cell>
        </row>
        <row r="1441">
          <cell r="E1441" t="str">
            <v>LF5781212129802</v>
          </cell>
          <cell r="F1441" t="str">
            <v>3/4 FIP X 3/4 FIP FULL PORT BALL VALVE LF</v>
          </cell>
        </row>
        <row r="1442">
          <cell r="E1442" t="str">
            <v>LF5781216169802</v>
          </cell>
          <cell r="F1442" t="str">
            <v>1 FIP X 1 FIP FULL PORT BALL VALVE LEAD FREE</v>
          </cell>
        </row>
        <row r="1443">
          <cell r="E1443" t="str">
            <v>LF5781220209802</v>
          </cell>
          <cell r="F1443" t="str">
            <v>1 1/4 FIP X 1 1/4 FIP FP BALL VLV LEAD FREE</v>
          </cell>
        </row>
        <row r="1444">
          <cell r="E1444" t="str">
            <v>LF5781224249802</v>
          </cell>
          <cell r="F1444" t="str">
            <v>1 1/2 FIP X 1 1/2 FIP FP BALL VALVE LEAD FREE</v>
          </cell>
        </row>
        <row r="1445">
          <cell r="E1445" t="str">
            <v>LF5781232329802</v>
          </cell>
          <cell r="F1445" t="str">
            <v>2 FIP X 2 FIP FULL PORT BALL VALVE LEAD FREE</v>
          </cell>
        </row>
        <row r="1446">
          <cell r="E1446" t="str">
            <v>LF5781238389802</v>
          </cell>
          <cell r="F1446" t="str">
            <v>3 FIP X 3 FIP FULL PORT BALL VALVE LEAD FREE</v>
          </cell>
        </row>
        <row r="1447">
          <cell r="E1447">
            <v>5781204049802</v>
          </cell>
          <cell r="F1447" t="str">
            <v>1/4 FIP X 1/4 FIP JMFI 750 BALL VALVE FP</v>
          </cell>
        </row>
        <row r="1448">
          <cell r="E1448">
            <v>8085508129802</v>
          </cell>
          <cell r="F1448" t="str">
            <v>1/2 FIP X 3/4 MGH JMFI BOILER DRAIN SB BARCODED</v>
          </cell>
        </row>
        <row r="1449">
          <cell r="E1449">
            <v>8085512129802</v>
          </cell>
          <cell r="F1449" t="str">
            <v>3/4 FIP X 3/4 MGH JMFI BOILER DRAIN SB BARCODED</v>
          </cell>
        </row>
        <row r="1450">
          <cell r="E1450">
            <v>8085708129802</v>
          </cell>
          <cell r="F1450" t="str">
            <v>1/2 MIP 1/2 C X 3/4 MGH JMFI BOILER DRAIN SB BC</v>
          </cell>
        </row>
        <row r="1451">
          <cell r="E1451">
            <v>8085712129802</v>
          </cell>
          <cell r="F1451" t="str">
            <v>3/4 MIP X 3/4 MGH JMFI BOILER DRAIN SB BARCODED</v>
          </cell>
        </row>
        <row r="1452">
          <cell r="E1452">
            <v>8086308124702</v>
          </cell>
          <cell r="F1452" t="str">
            <v>1/2C OR 1/2MIP X 3/4MGH 6IN FROST PROOF FCT BC</v>
          </cell>
        </row>
        <row r="1453">
          <cell r="E1453">
            <v>8086308125202</v>
          </cell>
          <cell r="F1453" t="str">
            <v>1/2C OR 1/2MIP X 3/4 MGH 8IN FROST PROOF FCT BC</v>
          </cell>
        </row>
        <row r="1454">
          <cell r="E1454">
            <v>8086308125602</v>
          </cell>
          <cell r="F1454" t="str">
            <v>1/2C OR 1/2MIP X 3/4 MGH 10IN FROST PROOF FCT BC</v>
          </cell>
        </row>
        <row r="1455">
          <cell r="E1455">
            <v>8086308126102</v>
          </cell>
          <cell r="F1455" t="str">
            <v>1/2C OR 1/2MIP X 3/4 MGH 12IN JMFI FP FAUCET BC</v>
          </cell>
        </row>
        <row r="1456">
          <cell r="E1456">
            <v>8087308129802</v>
          </cell>
          <cell r="F1456" t="str">
            <v>1/2 C X 3/4 MGH SOLID FLANGE SILLCOCK BC</v>
          </cell>
        </row>
        <row r="1457">
          <cell r="E1457">
            <v>8088108129802</v>
          </cell>
          <cell r="F1457" t="str">
            <v>1/2 MIP 1/2 C X 3/4 MGH HOSE BIBB JMFI BARCODED</v>
          </cell>
        </row>
        <row r="1458">
          <cell r="E1458">
            <v>8088112129802</v>
          </cell>
          <cell r="F1458" t="str">
            <v>3/4 MIP X 3/4 MGH HOSE BIBB JMFI BARCODED</v>
          </cell>
        </row>
        <row r="1459">
          <cell r="E1459">
            <v>8088308129802</v>
          </cell>
          <cell r="F1459" t="str">
            <v>1/2 FIP X 3/4 MGH SILLCOCK BARCODED</v>
          </cell>
        </row>
        <row r="1460">
          <cell r="E1460">
            <v>8088312129802</v>
          </cell>
          <cell r="F1460" t="str">
            <v>3/4 FIP X 3/4 MGH JMFI SILLCOCK BARCODED</v>
          </cell>
        </row>
        <row r="1461">
          <cell r="E1461">
            <v>8089408129802</v>
          </cell>
          <cell r="F1461" t="str">
            <v>1/2 MIP 1/2 C X 3/4 MGH BOILER DRN NO STUFF BOX</v>
          </cell>
        </row>
        <row r="1462">
          <cell r="E1462">
            <v>8089412129802</v>
          </cell>
          <cell r="F1462" t="str">
            <v>3/4 MIP X 3/4 MGH BOILER DRAIN BARCODED</v>
          </cell>
        </row>
        <row r="1463">
          <cell r="E1463" t="str">
            <v>LF5780108089802</v>
          </cell>
          <cell r="F1463" t="str">
            <v>1/2 C X 1/2 C FULL PORT BALL VALVE LEAD FREE</v>
          </cell>
        </row>
        <row r="1464">
          <cell r="E1464" t="str">
            <v>LF5780112129802</v>
          </cell>
          <cell r="F1464" t="str">
            <v>3/4 C X 3/4 C FULL PORT BALL VALVE LEAD FREE</v>
          </cell>
        </row>
        <row r="1465">
          <cell r="E1465" t="str">
            <v>LF5780116169802</v>
          </cell>
          <cell r="F1465" t="str">
            <v>1 C X 1 C FULL PORT BALL VALVE LEAD FREE</v>
          </cell>
        </row>
        <row r="1466">
          <cell r="E1466" t="str">
            <v>LF5780124249802</v>
          </cell>
          <cell r="F1466" t="str">
            <v>1 1/2 C X 1 1/2 C FULL PORT BALL VALVE LF</v>
          </cell>
        </row>
        <row r="1467">
          <cell r="E1467" t="str">
            <v>LF5781204049802</v>
          </cell>
          <cell r="F1467" t="str">
            <v>1/4 FIP X 1/4 FIP FULL PORT BALL VALVE LF</v>
          </cell>
        </row>
        <row r="1468">
          <cell r="E1468" t="str">
            <v>LF5781206069802</v>
          </cell>
          <cell r="F1468" t="str">
            <v>3/8 FIP X 3/8 FIP FULL PORT BALL VALVE LF</v>
          </cell>
        </row>
        <row r="1469">
          <cell r="E1469" t="str">
            <v>LF5781608089802</v>
          </cell>
          <cell r="F1469" t="str">
            <v>1/2 FIP X 1/2 FIP FP BALL VALVE W/ DRAIN LF</v>
          </cell>
        </row>
        <row r="1470">
          <cell r="E1470" t="str">
            <v>LF5781612129802</v>
          </cell>
          <cell r="F1470" t="str">
            <v>3/4 FIP X 3/4 FIP FP BALL VALVE W/ DRAIN LF</v>
          </cell>
        </row>
        <row r="1471">
          <cell r="E1471" t="str">
            <v>LF7480908089802</v>
          </cell>
          <cell r="F1471" t="str">
            <v>1/2 COMP X 1/2 COMP STD PORT BALL VLV LEAD FREE</v>
          </cell>
        </row>
        <row r="1472">
          <cell r="E1472" t="str">
            <v>LF7480912129802</v>
          </cell>
          <cell r="F1472" t="str">
            <v>3/4 COMP X 3/4 COMP ST PORT BALL VLV LEAD FREE</v>
          </cell>
        </row>
        <row r="1473">
          <cell r="E1473" t="str">
            <v>LF7752608089900</v>
          </cell>
          <cell r="F1473" t="str">
            <v>1/2 PEX X 1/2 PEX 1/4 TRN STRAIGHT CHROME</v>
          </cell>
        </row>
        <row r="1474">
          <cell r="E1474" t="str">
            <v>LF7791508089802</v>
          </cell>
          <cell r="F1474" t="str">
            <v>1/2 PEX X 1/2 PEX BALL VALVE LEAD FREE</v>
          </cell>
        </row>
        <row r="1475">
          <cell r="E1475" t="str">
            <v>LF7791512129802</v>
          </cell>
          <cell r="F1475" t="str">
            <v>3/4 PEX X 3/4 PEX BALL VALVE LEAD FREE</v>
          </cell>
        </row>
        <row r="1476">
          <cell r="E1476" t="str">
            <v>LF7791516169802</v>
          </cell>
          <cell r="F1476" t="str">
            <v>1 PEX X 1 PEX BALL VALVE LEAD FREE</v>
          </cell>
        </row>
        <row r="1477">
          <cell r="E1477" t="str">
            <v>LF8088912129802</v>
          </cell>
          <cell r="F1477" t="str">
            <v>3/4 C X 3/4 C STOP &amp; WASTE VALVE LEAD FREE</v>
          </cell>
        </row>
        <row r="1478">
          <cell r="E1478" t="str">
            <v>LF8089108089802</v>
          </cell>
          <cell r="F1478" t="str">
            <v>1/2 FIP X 1/2 FIP STOP &amp; WASTE VALVE LEAD FREE</v>
          </cell>
        </row>
        <row r="1479">
          <cell r="E1479" t="str">
            <v>LF8089112129802</v>
          </cell>
          <cell r="F1479" t="str">
            <v>3/4 FIP X 3/4 FIP STOP &amp; WASTE VALVE LEAD FREE</v>
          </cell>
        </row>
        <row r="1480">
          <cell r="E1480" t="str">
            <v>LF8089308089802</v>
          </cell>
          <cell r="F1480" t="str">
            <v>1/2 C X 1/2 C STOP VALVE LEAD FREE</v>
          </cell>
        </row>
        <row r="1481">
          <cell r="E1481" t="str">
            <v>LF8089512129802</v>
          </cell>
          <cell r="F1481" t="str">
            <v>3/4 FIP X 3/4 FIP STOP VALVE LEAD FREE</v>
          </cell>
        </row>
        <row r="1482">
          <cell r="E1482" t="str">
            <v>LF8489812129802</v>
          </cell>
          <cell r="F1482" t="str">
            <v>3/4 FIP X 3/4 FIP SWING CHECK VALVE LEAD FREE</v>
          </cell>
        </row>
        <row r="1483">
          <cell r="E1483" t="str">
            <v>LF8489816169802</v>
          </cell>
          <cell r="F1483" t="str">
            <v>1 FIP X 1 FIP SWING CHECK VALVE LEAD FREE</v>
          </cell>
        </row>
        <row r="1484">
          <cell r="E1484" t="str">
            <v>LF8184104989800</v>
          </cell>
          <cell r="F1484" t="str">
            <v>1/4 REGULAR SADDLE VALVE DRILL TYPE LEAD FREE</v>
          </cell>
        </row>
        <row r="1485">
          <cell r="E1485" t="str">
            <v>LF8184704989800</v>
          </cell>
          <cell r="F1485" t="str">
            <v>1/4 SELF PIERCING SADDLE VALVE LEAD FREE</v>
          </cell>
        </row>
        <row r="1486">
          <cell r="E1486">
            <v>1837904989800</v>
          </cell>
          <cell r="F1486" t="str">
            <v>1/4 MIP DRAIN COCK EXTERNAL SEAT</v>
          </cell>
        </row>
        <row r="1487">
          <cell r="E1487">
            <v>1868106049800</v>
          </cell>
          <cell r="F1487" t="str">
            <v>3/8 TUBE X 1/4 MIP ANGLE DRAIN COCK</v>
          </cell>
        </row>
        <row r="1488">
          <cell r="E1488" t="str">
            <v>LF5488504049800</v>
          </cell>
          <cell r="F1488" t="str">
            <v>1/4 COMP X 1/4 COMP STRAIGHT NEEDLE VLV LF</v>
          </cell>
        </row>
        <row r="1489">
          <cell r="E1489" t="str">
            <v>LF5488506069800</v>
          </cell>
          <cell r="F1489" t="str">
            <v>3/8 COMP X 3/8 COMP STRAIGHT NEEDLE VLV LF</v>
          </cell>
        </row>
        <row r="1490">
          <cell r="E1490" t="str">
            <v>LF5488704029800</v>
          </cell>
          <cell r="F1490" t="str">
            <v>1/4 COMP X 1/8 MIP ANGLE NEEDLE VALVE LF</v>
          </cell>
        </row>
        <row r="1491">
          <cell r="E1491" t="str">
            <v>LF5488704049800</v>
          </cell>
          <cell r="F1491" t="str">
            <v>1/4 COMP X 1/4 MIP ANGLE NEEDLE VALVE LF</v>
          </cell>
        </row>
        <row r="1492">
          <cell r="E1492" t="str">
            <v>LF5488706049800</v>
          </cell>
          <cell r="F1492" t="str">
            <v>3/8 COMP X 1/4 MIP ANGLE NEEDLE VALVE LF</v>
          </cell>
        </row>
        <row r="1493">
          <cell r="E1493" t="str">
            <v>LF5513702029800</v>
          </cell>
          <cell r="F1493" t="str">
            <v>1/8 MIP X 1/8 MIP STRAIGHT NEEDLE VALVE LF</v>
          </cell>
        </row>
        <row r="1494">
          <cell r="E1494" t="str">
            <v>LF5579504049800</v>
          </cell>
          <cell r="F1494" t="str">
            <v>1/4 FL X 1/4 FL STRAIGHT NEEDLE VALVE LF</v>
          </cell>
        </row>
        <row r="1495">
          <cell r="E1495" t="str">
            <v>LF5579506069800</v>
          </cell>
          <cell r="F1495" t="str">
            <v>3/8 FL X 3/8 FL STRAIGHT NEEDLE VALVE LF</v>
          </cell>
        </row>
        <row r="1496">
          <cell r="E1496" t="str">
            <v>LF5580004049800</v>
          </cell>
          <cell r="F1496" t="str">
            <v>1/4 FIP X 1/4 MIP STRAIGHT NEEDLE VALVE LF</v>
          </cell>
        </row>
        <row r="1497">
          <cell r="E1497" t="str">
            <v>LF5580302029800</v>
          </cell>
          <cell r="F1497" t="str">
            <v>1/8 FIP X 1/8 FIP STRAIGHT NEEDLE VLV LF</v>
          </cell>
        </row>
        <row r="1498">
          <cell r="E1498" t="str">
            <v>LF5580304049800</v>
          </cell>
          <cell r="F1498" t="str">
            <v>1/4 FIP X 1/4 FIP STRAIGHT NEEDLE VLV LF</v>
          </cell>
        </row>
        <row r="1499">
          <cell r="E1499" t="str">
            <v>LF5588704029800</v>
          </cell>
          <cell r="F1499" t="str">
            <v>1/4 COMP X 1/8 MIP STRAIGHT NEEDLE VLV LF</v>
          </cell>
        </row>
        <row r="1500">
          <cell r="E1500" t="str">
            <v>LF5588706049800</v>
          </cell>
          <cell r="F1500" t="str">
            <v>3/8 COMP X 1/4 MIP STRAIGHT NEEDLE VLV LF</v>
          </cell>
        </row>
        <row r="1501">
          <cell r="E1501" t="str">
            <v>GE2765704049800</v>
          </cell>
          <cell r="F1501" t="str">
            <v>1/4 COMP X 1/4 COMP UNION</v>
          </cell>
        </row>
        <row r="1502">
          <cell r="E1502">
            <v>8183208089802</v>
          </cell>
          <cell r="F1502" t="str">
            <v>1/2 S X 1/2 S PVC SCH 40 BALL VALVE BARCODED</v>
          </cell>
        </row>
        <row r="1503">
          <cell r="E1503">
            <v>8183212129802</v>
          </cell>
          <cell r="F1503" t="str">
            <v>3/4 S X 3/4 S PVC SCH 40 BALL VALVE BARCODED</v>
          </cell>
        </row>
        <row r="1504">
          <cell r="E1504">
            <v>8183216169802</v>
          </cell>
          <cell r="F1504" t="str">
            <v>1 S X 1 S PVC SCH 40 BALL VALVE BARCODED</v>
          </cell>
        </row>
        <row r="1505">
          <cell r="E1505">
            <v>8183408089802</v>
          </cell>
          <cell r="F1505" t="str">
            <v>1/2 FIP X 1/2 FIP PVC BALL VALVE BARCODED</v>
          </cell>
        </row>
        <row r="1506">
          <cell r="E1506">
            <v>8183412129802</v>
          </cell>
          <cell r="F1506" t="str">
            <v>3/4 FIP X 3/4 FIP PVC BALL VALVE BARCODED</v>
          </cell>
        </row>
        <row r="1507">
          <cell r="E1507">
            <v>8183416169802</v>
          </cell>
          <cell r="F1507" t="str">
            <v>1 FIP X 1 FIP PVC BALL VALVE BARCODED</v>
          </cell>
        </row>
        <row r="1508">
          <cell r="E1508">
            <v>8183424249802</v>
          </cell>
          <cell r="F1508" t="str">
            <v>1 1/2 FIP X 1 1/2 FIP PVC BALL VALVE BARCODED</v>
          </cell>
        </row>
        <row r="1509">
          <cell r="E1509">
            <v>8183432329802</v>
          </cell>
          <cell r="F1509" t="str">
            <v>2 FIP X 2 FIP PVC BALL VALVE BARCODED</v>
          </cell>
        </row>
        <row r="1510">
          <cell r="E1510">
            <v>8184608089802</v>
          </cell>
          <cell r="F1510" t="str">
            <v>1/2 S X 1/2 S CPVC BALL VALVE BARCODED</v>
          </cell>
        </row>
        <row r="1511">
          <cell r="E1511">
            <v>8184612129802</v>
          </cell>
          <cell r="F1511" t="str">
            <v>3/4 S X 3/4 S CPVC BALL VALVE BARCODED</v>
          </cell>
        </row>
        <row r="1512">
          <cell r="E1512">
            <v>8184916169802</v>
          </cell>
          <cell r="F1512" t="str">
            <v>1 FIP X 1 FIP PVC CHECK VALVE BC</v>
          </cell>
        </row>
        <row r="1513">
          <cell r="E1513">
            <v>8189908089802</v>
          </cell>
          <cell r="F1513" t="str">
            <v>1/2 COMP X 1/2 COMP PVC COUPLING BARCODED</v>
          </cell>
        </row>
        <row r="1514">
          <cell r="E1514">
            <v>8189916169802</v>
          </cell>
          <cell r="F1514" t="str">
            <v>1 COMP X 1 COMP PVC COUPLING BARCODED</v>
          </cell>
        </row>
        <row r="1515">
          <cell r="E1515" t="str">
            <v>LF7783008069902</v>
          </cell>
          <cell r="F1515" t="str">
            <v>1/2 PEX X 3/8 OD COMP STRAIGHT CHROME STOP LF</v>
          </cell>
        </row>
        <row r="1516">
          <cell r="E1516" t="str">
            <v>LF7799308069802</v>
          </cell>
          <cell r="F1516" t="str">
            <v>1/2 PEX X 3/8 OD COMP 1/4 TURN ANGLE STOP LF</v>
          </cell>
        </row>
        <row r="1517">
          <cell r="E1517" t="str">
            <v>LF7799708069802</v>
          </cell>
          <cell r="F1517" t="str">
            <v>1/2 PEX X 3/8 OD COMP STR 1/4 TURN STOP OVL LF</v>
          </cell>
        </row>
        <row r="1518">
          <cell r="E1518" t="str">
            <v>LF8236312121202</v>
          </cell>
          <cell r="F1518" t="str">
            <v>3/4 F SW X 3/4 F SW 1/4 COMP EZ-ADD-A-VALVE</v>
          </cell>
        </row>
        <row r="1519">
          <cell r="E1519" t="str">
            <v>LF8236610101002</v>
          </cell>
          <cell r="F1519" t="str">
            <v>5/8 OD COMP X 5/8 OD COMP 1/4 EZ-ADD-A-VALVE</v>
          </cell>
        </row>
        <row r="1520">
          <cell r="E1520" t="str">
            <v>LF7799308069802</v>
          </cell>
          <cell r="F1520" t="str">
            <v>1/2 PEX X 3/8 OD COMP 1/4 TURN ANGLE STOP LF</v>
          </cell>
        </row>
        <row r="1521">
          <cell r="E1521" t="str">
            <v>LF7799708069802</v>
          </cell>
          <cell r="F1521" t="str">
            <v>1/2 PEX X 3/8 OD COMP STR 1/4 TURN STOP OVL LF</v>
          </cell>
        </row>
        <row r="1522">
          <cell r="E1522" t="str">
            <v>LF8236312121202</v>
          </cell>
          <cell r="F1522" t="str">
            <v>3/4 F SW X 3/4 F SW 1/4 COMP EZ-ADD-A-VALVE</v>
          </cell>
        </row>
        <row r="1523">
          <cell r="E1523" t="str">
            <v>LF8236610101002</v>
          </cell>
          <cell r="F1523" t="str">
            <v>5/8 OD COMP X 5/8 OD COMP 1/4 EZ-ADD-A-VALVE</v>
          </cell>
        </row>
        <row r="1524">
          <cell r="E1524" t="str">
            <v>LF8236614140402</v>
          </cell>
          <cell r="F1524" t="str">
            <v>7/8 OD COMP X 7/8 OD COMP 1/4 EZ-ADD-A-VALVE</v>
          </cell>
        </row>
        <row r="1525">
          <cell r="E1525" t="str">
            <v>LF8452308069802</v>
          </cell>
          <cell r="F1525" t="str">
            <v>5/8 OD COMP X 3/8 OD COM 1/4 TURN ANG STOP VLV LF</v>
          </cell>
        </row>
        <row r="1526">
          <cell r="E1526">
            <v>5781204049802</v>
          </cell>
          <cell r="F1526" t="str">
            <v>1/4 FIP X 1/4 FIP JMFI 750 BALL VALVE FP</v>
          </cell>
        </row>
        <row r="1527">
          <cell r="E1527">
            <v>5781206069802</v>
          </cell>
          <cell r="F1527" t="str">
            <v>3/8 FIP X 3/8 FIP JMFI 750 BALL VALVE FP</v>
          </cell>
        </row>
        <row r="1528">
          <cell r="E1528">
            <v>8085508129802</v>
          </cell>
          <cell r="F1528" t="str">
            <v>1/2 FIP X 3/4 MGH JMFI BOILER DRAIN SB BARCODED</v>
          </cell>
        </row>
        <row r="1529">
          <cell r="E1529">
            <v>8085512129802</v>
          </cell>
          <cell r="F1529" t="str">
            <v>3/4 FIP X 3/4 MGH JMFI BOILER DRAIN SB BARCODED</v>
          </cell>
        </row>
        <row r="1530">
          <cell r="E1530">
            <v>8085708129802</v>
          </cell>
          <cell r="F1530" t="str">
            <v>1/2 MIP 1/2 C X 3/4 MGH JMFI BOILER DRAIN SB BC</v>
          </cell>
        </row>
        <row r="1531">
          <cell r="E1531">
            <v>8085712129802</v>
          </cell>
          <cell r="F1531" t="str">
            <v>3/4 MIP X 3/4 MGH JMFI BOILER DRAIN SB BARCODED</v>
          </cell>
        </row>
        <row r="1532">
          <cell r="E1532">
            <v>8086308125602</v>
          </cell>
          <cell r="F1532" t="str">
            <v>1/2C OR 1/2MIP X 3/4 MGH 10IN FROST PROOF FCT BC</v>
          </cell>
        </row>
        <row r="1533">
          <cell r="E1533">
            <v>8086308126102</v>
          </cell>
          <cell r="F1533" t="str">
            <v>1/2C OR 1/2MIP X 3/4 MGH 12IN JMFI FP FAUCET BC</v>
          </cell>
        </row>
        <row r="1534">
          <cell r="E1534">
            <v>8088108129802</v>
          </cell>
          <cell r="F1534" t="str">
            <v>1/2 MIP 1/2 C X 3/4 MGH HOSE BIBB JMFI BARCODED</v>
          </cell>
        </row>
        <row r="1535">
          <cell r="E1535">
            <v>8088112129802</v>
          </cell>
          <cell r="F1535" t="str">
            <v>3/4 MIP X 3/4 MGH HOSE BIBB JMFI BARCODED</v>
          </cell>
        </row>
        <row r="1536">
          <cell r="E1536">
            <v>8088308129802</v>
          </cell>
          <cell r="F1536" t="str">
            <v>1/2 FIP X 3/4 MGH SILLCOCK BARCODED</v>
          </cell>
        </row>
        <row r="1537">
          <cell r="E1537">
            <v>8088312129802</v>
          </cell>
          <cell r="F1537" t="str">
            <v>3/4 FIP X 3/4 MGH JMFI SILLCOCK BARCODED</v>
          </cell>
        </row>
        <row r="1538">
          <cell r="E1538">
            <v>8089412129802</v>
          </cell>
          <cell r="F1538" t="str">
            <v>3/4 MIP X 3/4 MGH BOILER DRAIN BARCODED</v>
          </cell>
        </row>
        <row r="1539">
          <cell r="E1539" t="str">
            <v>LF5780108089802</v>
          </cell>
          <cell r="F1539" t="str">
            <v>1/2 C X 1/2 C FULL PORT BALL VALVE LEAD FREE</v>
          </cell>
        </row>
        <row r="1540">
          <cell r="E1540" t="str">
            <v>LF5780112129802</v>
          </cell>
          <cell r="F1540" t="str">
            <v>3/4 C X 3/4 C FULL PORT BALL VALVE LEAD FREE</v>
          </cell>
        </row>
        <row r="1541">
          <cell r="E1541" t="str">
            <v>LF5781204049802</v>
          </cell>
          <cell r="F1541" t="str">
            <v>1/4 FIP X 1/4 FIP FULL PORT BALL VALVE LF</v>
          </cell>
        </row>
        <row r="1542">
          <cell r="E1542" t="str">
            <v>LF5781206069802</v>
          </cell>
          <cell r="F1542" t="str">
            <v>3/8 FIP X 3/8 FIP FULL PORT BALL VALVE LF</v>
          </cell>
        </row>
        <row r="1543">
          <cell r="E1543" t="str">
            <v>LF7480908089802</v>
          </cell>
          <cell r="F1543" t="str">
            <v>1/2 COMP X 1/2 COMP STD PORT BALL VLV LEAD FREE</v>
          </cell>
        </row>
        <row r="1544">
          <cell r="E1544" t="str">
            <v>LF7752608089900</v>
          </cell>
          <cell r="F1544" t="str">
            <v>1/2 PEX X 1/2 PEX 1/4 TRN STRAIGHT CHROME</v>
          </cell>
        </row>
        <row r="1545">
          <cell r="E1545" t="str">
            <v>LF7791508089802</v>
          </cell>
          <cell r="F1545" t="str">
            <v>1/2 PEX X 1/2 PEX BALL VALVE LEAD FREE</v>
          </cell>
        </row>
        <row r="1546">
          <cell r="E1546" t="str">
            <v>LF7791512129802</v>
          </cell>
          <cell r="F1546" t="str">
            <v>3/4 PEX X 3/4 PEX BALL VALVE LEAD FREE</v>
          </cell>
        </row>
        <row r="1547">
          <cell r="E1547" t="str">
            <v>LF7791516169802</v>
          </cell>
          <cell r="F1547" t="str">
            <v>1 PEX X 1 PEX BALL VALVE LEAD FREE</v>
          </cell>
        </row>
        <row r="1548">
          <cell r="E1548" t="str">
            <v>LF8088908089802</v>
          </cell>
          <cell r="F1548" t="str">
            <v>1/2 C X 1/2 C STOP &amp; WASTE VALVE LEAD FREE</v>
          </cell>
        </row>
        <row r="1549">
          <cell r="E1549" t="str">
            <v>LF8089108089802</v>
          </cell>
          <cell r="F1549" t="str">
            <v>1/2 FIP X 1/2 FIP STOP &amp; WASTE VALVE LEAD FREE</v>
          </cell>
        </row>
        <row r="1550">
          <cell r="E1550" t="str">
            <v>LF8089112129802</v>
          </cell>
          <cell r="F1550" t="str">
            <v>3/4 FIP X 3/4 FIP STOP &amp; WASTE VALVE LEAD FREE</v>
          </cell>
        </row>
        <row r="1551">
          <cell r="E1551" t="str">
            <v>LF8088908089802</v>
          </cell>
          <cell r="F1551" t="str">
            <v>1/2 C X 1/2 C STOP &amp; WASTE VALVE LEAD FREE</v>
          </cell>
        </row>
        <row r="1552">
          <cell r="E1552" t="str">
            <v>LF5780116169802</v>
          </cell>
          <cell r="F1552" t="str">
            <v>1 C X 1 C FULL PORT BALL VALVE LEAD FREE</v>
          </cell>
        </row>
        <row r="1553">
          <cell r="E1553">
            <v>5781208089802</v>
          </cell>
          <cell r="F1553" t="str">
            <v>1/2 FIP X 1/2 FIP JMFI 750 BALL VALVE FULL PORT</v>
          </cell>
        </row>
        <row r="1554">
          <cell r="E1554">
            <v>5781220209802</v>
          </cell>
          <cell r="F1554" t="str">
            <v>1 1/4 FIP X 1 1/4 FIP 750 FULL PORT BALL VALVE</v>
          </cell>
        </row>
        <row r="1555">
          <cell r="E1555">
            <v>5781236369802</v>
          </cell>
          <cell r="F1555" t="str">
            <v>2 1/2 FIP X 2 1/2 FIP JMFI CSA 750 FP BALL VLV</v>
          </cell>
        </row>
        <row r="1556">
          <cell r="E1556">
            <v>5781238389802</v>
          </cell>
          <cell r="F1556" t="str">
            <v>3 FIP X 3 FIP JMFI CSA 750 FULL PORT BALL VALVE</v>
          </cell>
        </row>
        <row r="1557">
          <cell r="E1557">
            <v>7178008089802</v>
          </cell>
          <cell r="F1557" t="str">
            <v>1/2 FIP X 1/2 FIP 2 PC JMFI 600 GAS VALVE BC</v>
          </cell>
        </row>
        <row r="1558">
          <cell r="E1558">
            <v>7178012129802</v>
          </cell>
          <cell r="F1558" t="str">
            <v>3/4 FIP X 3/4 FIP 2 PC JMFI 600 GAS VALVE BC</v>
          </cell>
        </row>
        <row r="1559">
          <cell r="E1559">
            <v>7178016169802</v>
          </cell>
          <cell r="F1559" t="str">
            <v>1 FIP X 1 FIP 2 PC JMFI GAS VALVE</v>
          </cell>
        </row>
        <row r="1560">
          <cell r="E1560">
            <v>7179506069802</v>
          </cell>
          <cell r="F1560" t="str">
            <v>3/8 FL X 3/8 FL 2 PC JMFI GAS VALVE</v>
          </cell>
        </row>
        <row r="1561">
          <cell r="E1561">
            <v>7191208089802</v>
          </cell>
          <cell r="F1561" t="str">
            <v>1/2 FL X 1/2 FIP 2 PC JMFI 600 GAS VALVE BC</v>
          </cell>
        </row>
        <row r="1562">
          <cell r="E1562">
            <v>7191208129802</v>
          </cell>
          <cell r="F1562" t="str">
            <v>1/2 FL X 3/4 FIP 2 PC JMFI GAS VALVE</v>
          </cell>
        </row>
        <row r="1563">
          <cell r="E1563">
            <v>8098008129802</v>
          </cell>
          <cell r="F1563" t="str">
            <v>1/2 MIP X 3/4 MGH 1/4 TURN BOILER DRAIN VALVE</v>
          </cell>
        </row>
        <row r="1564">
          <cell r="E1564">
            <v>8478008089800</v>
          </cell>
          <cell r="F1564" t="str">
            <v>1/2 FIP X 1/2 FIP 2 PC GAS VALVE YELLOW HANDLE</v>
          </cell>
        </row>
        <row r="1565">
          <cell r="E1565" t="str">
            <v>LF5781208089802</v>
          </cell>
          <cell r="F1565" t="str">
            <v>1/2 FIP X 1/2 FIP FULL PORT BALL VALVE LF</v>
          </cell>
        </row>
        <row r="1566">
          <cell r="E1566" t="str">
            <v>LF5781212129802</v>
          </cell>
          <cell r="F1566" t="str">
            <v>3/4 FIP X 3/4 FIP FULL PORT BALL VALVE LF</v>
          </cell>
        </row>
        <row r="1567">
          <cell r="E1567" t="str">
            <v>LF5781216169802</v>
          </cell>
          <cell r="F1567" t="str">
            <v>1 FIP X 1 FIP FULL PORT BALL VALVE LEAD FREE</v>
          </cell>
        </row>
        <row r="1568">
          <cell r="E1568" t="str">
            <v>LF5781238389802</v>
          </cell>
          <cell r="F1568" t="str">
            <v>3 FIP X 3 FIP FULL PORT BALL VALVE LEAD FREE</v>
          </cell>
        </row>
        <row r="1569">
          <cell r="E1569">
            <v>1837902989800</v>
          </cell>
          <cell r="F1569" t="str">
            <v>1/8 MIP DRAIN COCK EXTERNAL SEAT</v>
          </cell>
        </row>
        <row r="1570">
          <cell r="E1570">
            <v>1868106049800</v>
          </cell>
          <cell r="F1570" t="str">
            <v>3/8 TUBE X 1/4 MIP ANGLE DRAIN COCK</v>
          </cell>
        </row>
        <row r="1571">
          <cell r="E1571" t="str">
            <v>LF3013812120800</v>
          </cell>
          <cell r="F1571" t="str">
            <v>3/4 MH X 3/4 MH TAP 1/2 GARDEN HOSE ADAPTER LF</v>
          </cell>
        </row>
        <row r="1572">
          <cell r="E1572" t="str">
            <v>LF5488704029800</v>
          </cell>
          <cell r="F1572" t="str">
            <v>1/4 COMP X 1/8 MIP ANGLE NEEDLE VALVE LF</v>
          </cell>
        </row>
        <row r="1573">
          <cell r="E1573" t="str">
            <v>LF5588704029800</v>
          </cell>
          <cell r="F1573" t="str">
            <v>1/4 COMP X 1/8 MIP STRAIGHT NEEDLE VLV LF</v>
          </cell>
        </row>
        <row r="1574">
          <cell r="E1574" t="str">
            <v>LF8184704989800</v>
          </cell>
          <cell r="F1574" t="str">
            <v>1/4 SELF PIERCING SADDLE VALVE LEAD FREE</v>
          </cell>
        </row>
        <row r="1575">
          <cell r="E1575" t="str">
            <v>LF5010112129802</v>
          </cell>
          <cell r="F1575" t="str">
            <v>3/4 C X 3/4 MIP DIELECTRIC UNION LF</v>
          </cell>
        </row>
        <row r="1576">
          <cell r="E1576" t="str">
            <v>LF5010508089802</v>
          </cell>
          <cell r="F1576" t="str">
            <v>1/2 C X 1/2 FIP       DI ELECTRIC UNION LF</v>
          </cell>
        </row>
        <row r="1577">
          <cell r="E1577" t="str">
            <v>LF5010512129802</v>
          </cell>
          <cell r="F1577" t="str">
            <v>3/4 C X 3/4 FIP       DI ELECTRIC UNION LF</v>
          </cell>
        </row>
        <row r="1578">
          <cell r="E1578" t="str">
            <v>LF5010516169802</v>
          </cell>
          <cell r="F1578" t="str">
            <v>1 C X 1 FIP           DI ELECTRIC UNION LEAD FREE</v>
          </cell>
        </row>
        <row r="1579">
          <cell r="E1579" t="str">
            <v>LF5010520209802</v>
          </cell>
          <cell r="F1579" t="str">
            <v>1 1/4 C X 1 1/4 FIP   DI ELECTRIC UNION LEAD FREE</v>
          </cell>
        </row>
      </sheetData>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2B0C-166F-4CEB-A043-D7913630B3D4}">
  <sheetPr>
    <tabColor rgb="FFFFFF00"/>
  </sheetPr>
  <dimension ref="A1:X1005"/>
  <sheetViews>
    <sheetView showGridLines="0" tabSelected="1" zoomScaleNormal="100" workbookViewId="0">
      <selection activeCell="M4" sqref="M4"/>
    </sheetView>
  </sheetViews>
  <sheetFormatPr baseColWidth="10" defaultColWidth="9.1640625" defaultRowHeight="14"/>
  <cols>
    <col min="1" max="1" width="20.33203125" style="2" customWidth="1"/>
    <col min="2" max="3" width="16.83203125" style="3" customWidth="1"/>
    <col min="4" max="4" width="20.33203125" style="4" customWidth="1"/>
    <col min="5" max="5" width="20" style="2" customWidth="1"/>
    <col min="6" max="6" width="19.1640625" style="2" customWidth="1"/>
    <col min="7" max="7" width="8.33203125" style="2" customWidth="1"/>
    <col min="8" max="8" width="8.33203125" style="11" customWidth="1"/>
    <col min="9" max="9" width="13.33203125" style="5" customWidth="1"/>
    <col min="10" max="10" width="1.33203125" style="2" customWidth="1"/>
    <col min="11" max="11" width="12" style="5" customWidth="1"/>
    <col min="12" max="12" width="10.33203125" style="278" customWidth="1"/>
    <col min="13" max="13" width="12.33203125" style="20" customWidth="1"/>
    <col min="14" max="14" width="20.83203125" style="2" hidden="1" customWidth="1"/>
    <col min="15" max="15" width="22.1640625" style="2" hidden="1" customWidth="1"/>
    <col min="16" max="16" width="12.83203125" style="2" hidden="1" customWidth="1"/>
    <col min="17" max="20" width="0" style="2" hidden="1" customWidth="1"/>
    <col min="21" max="22" width="0" style="384" hidden="1" customWidth="1"/>
    <col min="23" max="24" width="0" style="2" hidden="1" customWidth="1"/>
    <col min="25" max="16384" width="9.1640625" style="2"/>
  </cols>
  <sheetData>
    <row r="1" spans="1:24" s="6" customFormat="1" ht="15" customHeight="1">
      <c r="B1" s="7"/>
      <c r="C1" s="7"/>
      <c r="D1" s="8"/>
      <c r="H1" s="9"/>
      <c r="I1" s="10"/>
      <c r="K1" s="53"/>
      <c r="L1" s="276"/>
      <c r="M1" s="277" t="s">
        <v>1074</v>
      </c>
      <c r="U1" s="383"/>
      <c r="V1" s="383"/>
    </row>
    <row r="2" spans="1:24" s="6" customFormat="1" ht="15" customHeight="1">
      <c r="B2" s="391" t="s">
        <v>213</v>
      </c>
      <c r="C2" s="391"/>
      <c r="D2" s="391"/>
      <c r="E2" s="391"/>
      <c r="F2" s="391"/>
      <c r="G2" s="391"/>
      <c r="H2" s="391"/>
      <c r="I2" s="10"/>
      <c r="K2" s="10"/>
      <c r="L2" s="276"/>
      <c r="M2" s="277"/>
      <c r="U2" s="383"/>
      <c r="V2" s="383"/>
    </row>
    <row r="3" spans="1:24">
      <c r="B3" s="391"/>
      <c r="C3" s="391"/>
      <c r="D3" s="391"/>
      <c r="E3" s="391"/>
      <c r="F3" s="391"/>
      <c r="G3" s="391"/>
      <c r="H3" s="391"/>
    </row>
    <row r="4" spans="1:24" ht="26">
      <c r="A4" s="34"/>
      <c r="B4" s="391"/>
      <c r="C4" s="391"/>
      <c r="D4" s="391"/>
      <c r="E4" s="391"/>
      <c r="F4" s="391"/>
      <c r="G4" s="391"/>
      <c r="H4" s="391"/>
      <c r="I4" s="12"/>
      <c r="K4" s="24"/>
      <c r="L4" s="279" t="s">
        <v>12</v>
      </c>
      <c r="M4" s="280">
        <v>0</v>
      </c>
      <c r="N4" s="223" t="s">
        <v>494</v>
      </c>
      <c r="O4" s="215" t="s">
        <v>495</v>
      </c>
    </row>
    <row r="5" spans="1:24" ht="15" customHeight="1">
      <c r="K5" s="24"/>
      <c r="L5" s="281"/>
      <c r="M5" s="24"/>
      <c r="N5" s="377">
        <v>3.65</v>
      </c>
      <c r="O5" s="378">
        <v>8807</v>
      </c>
    </row>
    <row r="6" spans="1:24" s="14" customFormat="1" ht="19.5" customHeight="1">
      <c r="A6" s="282" t="s">
        <v>275</v>
      </c>
      <c r="B6" s="13"/>
      <c r="C6" s="13"/>
      <c r="D6" s="16"/>
      <c r="H6" s="283" t="s">
        <v>21</v>
      </c>
      <c r="I6" s="17"/>
      <c r="J6" s="2"/>
      <c r="K6" s="46"/>
      <c r="L6" s="279" t="s">
        <v>0</v>
      </c>
      <c r="M6" s="284">
        <f>SUM(M10:M932)</f>
        <v>0</v>
      </c>
      <c r="N6" s="223" t="s">
        <v>496</v>
      </c>
      <c r="O6" s="215" t="s">
        <v>497</v>
      </c>
      <c r="U6" s="385"/>
      <c r="V6" s="385"/>
    </row>
    <row r="7" spans="1:24" s="14" customFormat="1" ht="21" thickBot="1">
      <c r="A7" s="15"/>
      <c r="B7" s="13"/>
      <c r="C7" s="13"/>
      <c r="D7" s="16"/>
      <c r="H7" s="112"/>
      <c r="I7" s="18"/>
      <c r="J7" s="2"/>
      <c r="K7" s="46"/>
      <c r="L7" s="285"/>
      <c r="M7" s="46"/>
      <c r="N7" s="377">
        <v>1.61</v>
      </c>
      <c r="O7" s="378">
        <v>2630</v>
      </c>
    </row>
    <row r="8" spans="1:24" s="19" customFormat="1" ht="15" customHeight="1">
      <c r="A8" s="286" t="s">
        <v>9</v>
      </c>
      <c r="B8" s="287"/>
      <c r="C8" s="287"/>
      <c r="D8" s="288" t="s">
        <v>13</v>
      </c>
      <c r="E8" s="289"/>
      <c r="F8" s="289"/>
      <c r="G8" s="390" t="s">
        <v>24</v>
      </c>
      <c r="H8" s="390"/>
      <c r="I8" s="290" t="s">
        <v>1</v>
      </c>
      <c r="J8" s="1"/>
      <c r="K8" s="291" t="s">
        <v>2</v>
      </c>
      <c r="L8" s="292" t="s">
        <v>3</v>
      </c>
      <c r="M8" s="293"/>
      <c r="N8" s="158"/>
      <c r="O8" s="159"/>
      <c r="P8" s="159"/>
      <c r="U8" s="388" t="s">
        <v>1071</v>
      </c>
      <c r="V8" s="389" t="s">
        <v>1071</v>
      </c>
      <c r="W8" s="388" t="s">
        <v>1071</v>
      </c>
      <c r="X8" s="387" t="s">
        <v>1</v>
      </c>
    </row>
    <row r="9" spans="1:24" s="19" customFormat="1" ht="15" customHeight="1" thickBot="1">
      <c r="A9" s="294"/>
      <c r="B9" s="295" t="s">
        <v>4</v>
      </c>
      <c r="C9" s="295"/>
      <c r="D9" s="296" t="s">
        <v>14</v>
      </c>
      <c r="E9" s="297" t="s">
        <v>5</v>
      </c>
      <c r="F9" s="297" t="s">
        <v>150</v>
      </c>
      <c r="G9" s="297" t="s">
        <v>22</v>
      </c>
      <c r="H9" s="297" t="s">
        <v>23</v>
      </c>
      <c r="I9" s="298" t="s">
        <v>6</v>
      </c>
      <c r="J9" s="1"/>
      <c r="K9" s="299" t="s">
        <v>6</v>
      </c>
      <c r="L9" s="300" t="s">
        <v>7</v>
      </c>
      <c r="M9" s="301" t="s">
        <v>8</v>
      </c>
      <c r="N9" s="160" t="s">
        <v>331</v>
      </c>
      <c r="O9" s="161" t="s">
        <v>1056</v>
      </c>
      <c r="P9" s="161" t="s">
        <v>330</v>
      </c>
      <c r="U9" s="388" t="s">
        <v>1076</v>
      </c>
      <c r="V9" s="389" t="s">
        <v>1073</v>
      </c>
      <c r="W9" s="388" t="s">
        <v>1072</v>
      </c>
      <c r="X9" s="387" t="s">
        <v>1075</v>
      </c>
    </row>
    <row r="10" spans="1:24" s="23" customFormat="1" ht="15" customHeight="1">
      <c r="A10" s="113" t="s">
        <v>148</v>
      </c>
      <c r="B10" s="62" t="s">
        <v>15</v>
      </c>
      <c r="C10" s="355"/>
      <c r="D10" s="28"/>
      <c r="E10" s="29" t="s">
        <v>151</v>
      </c>
      <c r="F10" s="29" t="s">
        <v>152</v>
      </c>
      <c r="G10" s="29">
        <v>10</v>
      </c>
      <c r="H10" s="29">
        <v>100</v>
      </c>
      <c r="I10" s="30">
        <v>17.616550756302523</v>
      </c>
      <c r="K10" s="54">
        <f t="shared" ref="K10:K44" si="0">I10*$M$4</f>
        <v>0</v>
      </c>
      <c r="L10" s="302"/>
      <c r="M10" s="50">
        <f t="shared" ref="M10:M44" si="1">L10*K10</f>
        <v>0</v>
      </c>
      <c r="N10" s="376" t="e">
        <f>IF(B10="","",(K10-O10)/K10)</f>
        <v>#REF!</v>
      </c>
      <c r="O10" s="374" t="e">
        <f>IF(B10="","",_xlfn.XLOOKUP(B10,#REF!,#REF!))</f>
        <v>#REF!</v>
      </c>
      <c r="P10" s="375">
        <f>IF(B10="","",_xlfn.XLOOKUP(B10,'[1]Order Sheet'!$A:$A,'[1]Order Sheet'!$T:$T))</f>
        <v>1994</v>
      </c>
      <c r="Q10" s="45"/>
      <c r="R10" s="303" t="e">
        <f>O10/0.7</f>
        <v>#REF!</v>
      </c>
      <c r="S10" s="303" t="e">
        <f>R10-O10</f>
        <v>#REF!</v>
      </c>
      <c r="T10" s="376" t="e">
        <f>+S10/R10</f>
        <v>#REF!</v>
      </c>
      <c r="U10" s="303" t="e">
        <f>IF(T10&gt;N10,R10,K10)</f>
        <v>#REF!</v>
      </c>
      <c r="V10" s="303" t="e">
        <f>+U10/M$4</f>
        <v>#REF!</v>
      </c>
      <c r="W10" s="376" t="e">
        <f t="shared" ref="W10:W18" si="2">(+U10-O10)/U10</f>
        <v>#REF!</v>
      </c>
      <c r="X10" s="303" t="e">
        <f>+V10-I10</f>
        <v>#REF!</v>
      </c>
    </row>
    <row r="11" spans="1:24" s="23" customFormat="1" ht="15" customHeight="1">
      <c r="A11" s="26"/>
      <c r="B11" s="63" t="s">
        <v>16</v>
      </c>
      <c r="C11" s="356"/>
      <c r="D11" s="21"/>
      <c r="E11" s="22" t="s">
        <v>153</v>
      </c>
      <c r="F11" s="22" t="s">
        <v>152</v>
      </c>
      <c r="G11" s="22">
        <v>10</v>
      </c>
      <c r="H11" s="22">
        <v>100</v>
      </c>
      <c r="I11" s="31">
        <v>31.613083949579831</v>
      </c>
      <c r="K11" s="55">
        <f t="shared" si="0"/>
        <v>0</v>
      </c>
      <c r="L11" s="304"/>
      <c r="M11" s="51">
        <f t="shared" si="1"/>
        <v>0</v>
      </c>
      <c r="N11" s="376" t="e">
        <f t="shared" ref="N11:N69" si="3">IF(B11="","",(K11-O11)/K11)</f>
        <v>#REF!</v>
      </c>
      <c r="O11" s="374" t="e">
        <f>IF(B11="","",_xlfn.XLOOKUP(B11,#REF!,#REF!))</f>
        <v>#REF!</v>
      </c>
      <c r="P11" s="375">
        <f>IFERROR(IF(B11="","",_xlfn.XLOOKUP(B11,'[1]Order Sheet'!$A:$A,'[1]Order Sheet'!$T:$T)),0)</f>
        <v>2136</v>
      </c>
      <c r="Q11" s="45"/>
      <c r="R11" s="303" t="e">
        <f t="shared" ref="R11:R69" si="4">O11/0.7</f>
        <v>#REF!</v>
      </c>
      <c r="S11" s="303" t="e">
        <f t="shared" ref="S11:S69" si="5">R11-O11</f>
        <v>#REF!</v>
      </c>
      <c r="T11" s="376" t="e">
        <f t="shared" ref="T11:T69" si="6">+S11/R11</f>
        <v>#REF!</v>
      </c>
      <c r="U11" s="303" t="e">
        <f t="shared" ref="U11:U69" si="7">IF(T11&gt;N11,R11,K11)</f>
        <v>#REF!</v>
      </c>
      <c r="V11" s="303" t="e">
        <f t="shared" ref="V11:V15" si="8">+U11/M$4</f>
        <v>#REF!</v>
      </c>
      <c r="W11" s="376" t="e">
        <f t="shared" si="2"/>
        <v>#REF!</v>
      </c>
      <c r="X11" s="303" t="e">
        <f t="shared" ref="X11:X15" si="9">+V11-I11</f>
        <v>#REF!</v>
      </c>
    </row>
    <row r="12" spans="1:24" s="23" customFormat="1" ht="15" customHeight="1">
      <c r="A12" s="26"/>
      <c r="B12" s="63" t="s">
        <v>17</v>
      </c>
      <c r="C12" s="356"/>
      <c r="D12" s="21"/>
      <c r="E12" s="22" t="s">
        <v>154</v>
      </c>
      <c r="F12" s="22" t="s">
        <v>152</v>
      </c>
      <c r="G12" s="22">
        <v>10</v>
      </c>
      <c r="H12" s="22">
        <v>50</v>
      </c>
      <c r="I12" s="31">
        <v>51.741043193277314</v>
      </c>
      <c r="K12" s="55">
        <f t="shared" si="0"/>
        <v>0</v>
      </c>
      <c r="L12" s="304"/>
      <c r="M12" s="51">
        <f t="shared" si="1"/>
        <v>0</v>
      </c>
      <c r="N12" s="376" t="e">
        <f t="shared" si="3"/>
        <v>#REF!</v>
      </c>
      <c r="O12" s="374" t="e">
        <f>IF(B12="","",_xlfn.XLOOKUP(B12,#REF!,#REF!))</f>
        <v>#REF!</v>
      </c>
      <c r="P12" s="375">
        <f>IFERROR(IF(B12="","",_xlfn.XLOOKUP(B12,'[1]Order Sheet'!$A:$A,'[1]Order Sheet'!$T:$T)),0)</f>
        <v>441</v>
      </c>
      <c r="Q12" s="45"/>
      <c r="R12" s="303" t="e">
        <f t="shared" si="4"/>
        <v>#REF!</v>
      </c>
      <c r="S12" s="303" t="e">
        <f t="shared" si="5"/>
        <v>#REF!</v>
      </c>
      <c r="T12" s="376" t="e">
        <f t="shared" si="6"/>
        <v>#REF!</v>
      </c>
      <c r="U12" s="303" t="e">
        <f t="shared" si="7"/>
        <v>#REF!</v>
      </c>
      <c r="V12" s="303" t="e">
        <f t="shared" si="8"/>
        <v>#REF!</v>
      </c>
      <c r="W12" s="376" t="e">
        <f t="shared" si="2"/>
        <v>#REF!</v>
      </c>
      <c r="X12" s="303" t="e">
        <f t="shared" si="9"/>
        <v>#REF!</v>
      </c>
    </row>
    <row r="13" spans="1:24" s="23" customFormat="1" ht="15" customHeight="1">
      <c r="A13" s="26"/>
      <c r="B13" s="63" t="s">
        <v>18</v>
      </c>
      <c r="C13" s="356"/>
      <c r="D13" s="21"/>
      <c r="E13" s="22" t="s">
        <v>155</v>
      </c>
      <c r="F13" s="22" t="s">
        <v>152</v>
      </c>
      <c r="G13" s="22">
        <v>10</v>
      </c>
      <c r="H13" s="22">
        <v>20</v>
      </c>
      <c r="I13" s="31">
        <v>65.411000252100848</v>
      </c>
      <c r="K13" s="55">
        <f t="shared" si="0"/>
        <v>0</v>
      </c>
      <c r="L13" s="304"/>
      <c r="M13" s="51">
        <f t="shared" si="1"/>
        <v>0</v>
      </c>
      <c r="N13" s="376" t="e">
        <f t="shared" si="3"/>
        <v>#REF!</v>
      </c>
      <c r="O13" s="374" t="e">
        <f>IF(B13="","",_xlfn.XLOOKUP(B13,#REF!,#REF!))</f>
        <v>#REF!</v>
      </c>
      <c r="P13" s="375">
        <f>IFERROR(IF(B13="","",_xlfn.XLOOKUP(B13,'[1]Order Sheet'!$A:$A,'[1]Order Sheet'!$T:$T)),0)</f>
        <v>43</v>
      </c>
      <c r="Q13" s="45"/>
      <c r="R13" s="303" t="e">
        <f t="shared" si="4"/>
        <v>#REF!</v>
      </c>
      <c r="S13" s="303" t="e">
        <f t="shared" si="5"/>
        <v>#REF!</v>
      </c>
      <c r="T13" s="376" t="e">
        <f t="shared" si="6"/>
        <v>#REF!</v>
      </c>
      <c r="U13" s="303" t="e">
        <f t="shared" si="7"/>
        <v>#REF!</v>
      </c>
      <c r="V13" s="303" t="e">
        <f t="shared" si="8"/>
        <v>#REF!</v>
      </c>
      <c r="W13" s="376" t="e">
        <f t="shared" si="2"/>
        <v>#REF!</v>
      </c>
      <c r="X13" s="303" t="e">
        <f t="shared" si="9"/>
        <v>#REF!</v>
      </c>
    </row>
    <row r="14" spans="1:24" s="23" customFormat="1" ht="15" customHeight="1">
      <c r="A14" s="26"/>
      <c r="B14" s="63" t="s">
        <v>19</v>
      </c>
      <c r="C14" s="356"/>
      <c r="D14" s="21"/>
      <c r="E14" s="22" t="s">
        <v>156</v>
      </c>
      <c r="F14" s="22" t="s">
        <v>152</v>
      </c>
      <c r="G14" s="22">
        <v>2</v>
      </c>
      <c r="H14" s="22">
        <v>24</v>
      </c>
      <c r="I14" s="31">
        <v>98.93932781512602</v>
      </c>
      <c r="K14" s="55">
        <f t="shared" si="0"/>
        <v>0</v>
      </c>
      <c r="L14" s="304"/>
      <c r="M14" s="51">
        <f t="shared" si="1"/>
        <v>0</v>
      </c>
      <c r="N14" s="376" t="e">
        <f t="shared" si="3"/>
        <v>#REF!</v>
      </c>
      <c r="O14" s="374" t="e">
        <f>IF(B14="","",_xlfn.XLOOKUP(B14,#REF!,#REF!))</f>
        <v>#REF!</v>
      </c>
      <c r="P14" s="375">
        <f>IFERROR(IF(B14="","",_xlfn.XLOOKUP(B14,'[1]Order Sheet'!$A:$A,'[1]Order Sheet'!$T:$T)),0)</f>
        <v>18</v>
      </c>
      <c r="Q14" s="45"/>
      <c r="R14" s="303" t="e">
        <f t="shared" si="4"/>
        <v>#REF!</v>
      </c>
      <c r="S14" s="303" t="e">
        <f t="shared" si="5"/>
        <v>#REF!</v>
      </c>
      <c r="T14" s="376" t="e">
        <f t="shared" si="6"/>
        <v>#REF!</v>
      </c>
      <c r="U14" s="303" t="e">
        <f t="shared" si="7"/>
        <v>#REF!</v>
      </c>
      <c r="V14" s="303" t="e">
        <f t="shared" si="8"/>
        <v>#REF!</v>
      </c>
      <c r="W14" s="376" t="e">
        <f t="shared" si="2"/>
        <v>#REF!</v>
      </c>
      <c r="X14" s="303" t="e">
        <f t="shared" si="9"/>
        <v>#REF!</v>
      </c>
    </row>
    <row r="15" spans="1:24" s="23" customFormat="1" ht="15" customHeight="1">
      <c r="A15" s="26"/>
      <c r="B15" s="63" t="s">
        <v>20</v>
      </c>
      <c r="C15" s="356"/>
      <c r="D15" s="21"/>
      <c r="E15" s="22" t="s">
        <v>157</v>
      </c>
      <c r="F15" s="22" t="s">
        <v>152</v>
      </c>
      <c r="G15" s="22">
        <v>2</v>
      </c>
      <c r="H15" s="22">
        <v>12</v>
      </c>
      <c r="I15" s="31">
        <v>154.70294075630252</v>
      </c>
      <c r="K15" s="55">
        <f t="shared" si="0"/>
        <v>0</v>
      </c>
      <c r="L15" s="304"/>
      <c r="M15" s="51">
        <f t="shared" si="1"/>
        <v>0</v>
      </c>
      <c r="N15" s="376" t="e">
        <f t="shared" si="3"/>
        <v>#REF!</v>
      </c>
      <c r="O15" s="374" t="e">
        <f>IF(B15="","",_xlfn.XLOOKUP(B15,#REF!,#REF!))</f>
        <v>#REF!</v>
      </c>
      <c r="P15" s="375">
        <f>IFERROR(IF(B15="","",_xlfn.XLOOKUP(B15,'[1]Order Sheet'!$A:$A,'[1]Order Sheet'!$T:$T)),0)</f>
        <v>22</v>
      </c>
      <c r="Q15" s="45"/>
      <c r="R15" s="303" t="e">
        <f t="shared" si="4"/>
        <v>#REF!</v>
      </c>
      <c r="S15" s="303" t="e">
        <f t="shared" si="5"/>
        <v>#REF!</v>
      </c>
      <c r="T15" s="376" t="e">
        <f t="shared" si="6"/>
        <v>#REF!</v>
      </c>
      <c r="U15" s="303" t="e">
        <f t="shared" si="7"/>
        <v>#REF!</v>
      </c>
      <c r="V15" s="303" t="e">
        <f t="shared" si="8"/>
        <v>#REF!</v>
      </c>
      <c r="W15" s="376" t="e">
        <f t="shared" si="2"/>
        <v>#REF!</v>
      </c>
      <c r="X15" s="303" t="e">
        <f t="shared" si="9"/>
        <v>#REF!</v>
      </c>
    </row>
    <row r="16" spans="1:24" s="23" customFormat="1" ht="15" customHeight="1">
      <c r="A16" s="26"/>
      <c r="B16" s="63">
        <v>5780136369802</v>
      </c>
      <c r="C16" s="356"/>
      <c r="D16" s="137" t="s">
        <v>328</v>
      </c>
      <c r="E16" s="22" t="s">
        <v>158</v>
      </c>
      <c r="F16" s="22" t="s">
        <v>152</v>
      </c>
      <c r="G16" s="22">
        <v>2</v>
      </c>
      <c r="H16" s="22">
        <v>4</v>
      </c>
      <c r="I16" s="31">
        <v>203.39712360000004</v>
      </c>
      <c r="K16" s="55">
        <f t="shared" si="0"/>
        <v>0</v>
      </c>
      <c r="L16" s="304"/>
      <c r="M16" s="51">
        <f t="shared" si="1"/>
        <v>0</v>
      </c>
      <c r="N16" s="376" t="e">
        <f t="shared" si="3"/>
        <v>#REF!</v>
      </c>
      <c r="O16" s="374" t="e">
        <f>IF(B16="","",_xlfn.XLOOKUP(B16,#REF!,#REF!))</f>
        <v>#REF!</v>
      </c>
      <c r="P16" s="375">
        <f>IFERROR(IF(B16="","",_xlfn.XLOOKUP(B16,'[1]Order Sheet'!$A:$A,'[1]Order Sheet'!$T:$T)),0)</f>
        <v>17</v>
      </c>
      <c r="Q16" s="45"/>
      <c r="R16" s="303" t="e">
        <f t="shared" si="4"/>
        <v>#REF!</v>
      </c>
      <c r="S16" s="303" t="e">
        <f t="shared" si="5"/>
        <v>#REF!</v>
      </c>
      <c r="T16" s="376" t="e">
        <f t="shared" si="6"/>
        <v>#REF!</v>
      </c>
      <c r="U16" s="303">
        <f>+V16*0.34</f>
        <v>69.155022024000019</v>
      </c>
      <c r="V16" s="303">
        <f>+I16</f>
        <v>203.39712360000004</v>
      </c>
      <c r="W16" s="376" t="e">
        <f t="shared" si="2"/>
        <v>#REF!</v>
      </c>
      <c r="X16" s="303">
        <f>+V16-I16</f>
        <v>0</v>
      </c>
    </row>
    <row r="17" spans="1:24" s="23" customFormat="1" ht="15" customHeight="1">
      <c r="A17" s="26"/>
      <c r="B17" s="63">
        <v>5780138389802</v>
      </c>
      <c r="C17" s="356"/>
      <c r="D17" s="137" t="s">
        <v>328</v>
      </c>
      <c r="E17" s="22" t="s">
        <v>159</v>
      </c>
      <c r="F17" s="22" t="s">
        <v>152</v>
      </c>
      <c r="G17" s="22">
        <v>1</v>
      </c>
      <c r="H17" s="22">
        <v>2</v>
      </c>
      <c r="I17" s="31">
        <v>324.16647120000005</v>
      </c>
      <c r="K17" s="55">
        <f t="shared" si="0"/>
        <v>0</v>
      </c>
      <c r="L17" s="304"/>
      <c r="M17" s="51">
        <f t="shared" si="1"/>
        <v>0</v>
      </c>
      <c r="N17" s="376" t="e">
        <f t="shared" si="3"/>
        <v>#REF!</v>
      </c>
      <c r="O17" s="374" t="e">
        <f>IF(B17="","",_xlfn.XLOOKUP(B17,#REF!,#REF!))</f>
        <v>#REF!</v>
      </c>
      <c r="P17" s="375">
        <f>IFERROR(IF(B17="","",_xlfn.XLOOKUP(B17,'[1]Order Sheet'!$A:$A,'[1]Order Sheet'!$T:$T)),0)</f>
        <v>0</v>
      </c>
      <c r="Q17" s="45"/>
      <c r="R17" s="303" t="e">
        <f t="shared" si="4"/>
        <v>#REF!</v>
      </c>
      <c r="S17" s="303" t="e">
        <f t="shared" si="5"/>
        <v>#REF!</v>
      </c>
      <c r="T17" s="376" t="e">
        <f t="shared" si="6"/>
        <v>#REF!</v>
      </c>
      <c r="U17" s="303">
        <f t="shared" ref="U17:U18" si="10">+V17*0.34</f>
        <v>110.21660020800002</v>
      </c>
      <c r="V17" s="303">
        <f t="shared" ref="V17:V18" si="11">+I17</f>
        <v>324.16647120000005</v>
      </c>
      <c r="W17" s="376" t="e">
        <f t="shared" si="2"/>
        <v>#REF!</v>
      </c>
      <c r="X17" s="303">
        <f t="shared" ref="X17:X18" si="12">+V17-I17</f>
        <v>0</v>
      </c>
    </row>
    <row r="18" spans="1:24" s="23" customFormat="1" ht="15" customHeight="1">
      <c r="A18" s="26"/>
      <c r="B18" s="63">
        <v>5780142429802</v>
      </c>
      <c r="C18" s="356"/>
      <c r="D18" s="137" t="s">
        <v>328</v>
      </c>
      <c r="E18" s="22" t="s">
        <v>160</v>
      </c>
      <c r="F18" s="22" t="s">
        <v>152</v>
      </c>
      <c r="G18" s="22">
        <v>1</v>
      </c>
      <c r="H18" s="22">
        <v>1</v>
      </c>
      <c r="I18" s="31">
        <v>494.23214016000009</v>
      </c>
      <c r="K18" s="55">
        <f t="shared" si="0"/>
        <v>0</v>
      </c>
      <c r="L18" s="304"/>
      <c r="M18" s="51">
        <f t="shared" si="1"/>
        <v>0</v>
      </c>
      <c r="N18" s="376" t="e">
        <f t="shared" si="3"/>
        <v>#REF!</v>
      </c>
      <c r="O18" s="374" t="e">
        <f>IF(B18="","",_xlfn.XLOOKUP(B18,#REF!,#REF!))</f>
        <v>#REF!</v>
      </c>
      <c r="P18" s="375">
        <f>IFERROR(IF(B18="","",_xlfn.XLOOKUP(B18,'[1]Order Sheet'!$A:$A,'[1]Order Sheet'!$T:$T)),0)</f>
        <v>0</v>
      </c>
      <c r="Q18" s="45"/>
      <c r="R18" s="303" t="e">
        <f t="shared" si="4"/>
        <v>#REF!</v>
      </c>
      <c r="S18" s="303" t="e">
        <f t="shared" si="5"/>
        <v>#REF!</v>
      </c>
      <c r="T18" s="376" t="e">
        <f t="shared" si="6"/>
        <v>#REF!</v>
      </c>
      <c r="U18" s="303">
        <f t="shared" si="10"/>
        <v>168.03892765440006</v>
      </c>
      <c r="V18" s="303">
        <f t="shared" si="11"/>
        <v>494.23214016000009</v>
      </c>
      <c r="W18" s="376" t="e">
        <f t="shared" si="2"/>
        <v>#REF!</v>
      </c>
      <c r="X18" s="303">
        <f t="shared" si="12"/>
        <v>0</v>
      </c>
    </row>
    <row r="19" spans="1:24" s="23" customFormat="1" ht="15" customHeight="1" thickBot="1">
      <c r="A19" s="26"/>
      <c r="B19" s="305" t="s">
        <v>296</v>
      </c>
      <c r="C19" s="357"/>
      <c r="D19" s="70"/>
      <c r="E19" s="32"/>
      <c r="F19" s="32"/>
      <c r="G19" s="32"/>
      <c r="H19" s="32"/>
      <c r="I19" s="33"/>
      <c r="K19" s="56"/>
      <c r="L19" s="306"/>
      <c r="M19" s="52"/>
      <c r="N19" s="376"/>
      <c r="Q19" s="45"/>
      <c r="R19" s="303"/>
      <c r="S19" s="303"/>
      <c r="T19" s="376"/>
      <c r="U19" s="303"/>
      <c r="V19" s="303"/>
      <c r="W19" s="376"/>
    </row>
    <row r="20" spans="1:24" s="23" customFormat="1" ht="15" customHeight="1">
      <c r="A20" s="113" t="s">
        <v>149</v>
      </c>
      <c r="B20" s="62" t="s">
        <v>45</v>
      </c>
      <c r="C20" s="355"/>
      <c r="D20" s="28"/>
      <c r="E20" s="29" t="s">
        <v>151</v>
      </c>
      <c r="F20" s="29" t="s">
        <v>152</v>
      </c>
      <c r="G20" s="29">
        <v>10</v>
      </c>
      <c r="H20" s="29">
        <v>100</v>
      </c>
      <c r="I20" s="30">
        <v>44.751793680000006</v>
      </c>
      <c r="K20" s="54">
        <f t="shared" ref="K20:K22" si="13">I20*$M$4</f>
        <v>0</v>
      </c>
      <c r="L20" s="302"/>
      <c r="M20" s="50">
        <f t="shared" ref="M20:M22" si="14">L20*K20</f>
        <v>0</v>
      </c>
      <c r="N20" s="376" t="e">
        <f t="shared" si="3"/>
        <v>#REF!</v>
      </c>
      <c r="O20" s="374" t="e">
        <f>IF(B20="","",_xlfn.XLOOKUP(B20,#REF!,#REF!))</f>
        <v>#REF!</v>
      </c>
      <c r="P20" s="375">
        <f>IFERROR(IF(B20="","",_xlfn.XLOOKUP(B20,'[1]Order Sheet'!$A:$A,'[1]Order Sheet'!$T:$T)),0)</f>
        <v>120</v>
      </c>
      <c r="Q20" s="45"/>
      <c r="R20" s="303" t="e">
        <f t="shared" si="4"/>
        <v>#REF!</v>
      </c>
      <c r="S20" s="303" t="e">
        <f t="shared" si="5"/>
        <v>#REF!</v>
      </c>
      <c r="T20" s="376" t="e">
        <f t="shared" si="6"/>
        <v>#REF!</v>
      </c>
      <c r="U20" s="303" t="e">
        <f t="shared" si="7"/>
        <v>#REF!</v>
      </c>
      <c r="V20" s="303">
        <f>+I20</f>
        <v>44.751793680000006</v>
      </c>
      <c r="W20" s="376" t="e">
        <f>(+U20-O20)/U20</f>
        <v>#REF!</v>
      </c>
      <c r="X20" s="303">
        <f t="shared" ref="X20:X22" si="15">+V20-I20</f>
        <v>0</v>
      </c>
    </row>
    <row r="21" spans="1:24" s="23" customFormat="1" ht="15" customHeight="1">
      <c r="A21" s="93"/>
      <c r="B21" s="63" t="s">
        <v>46</v>
      </c>
      <c r="C21" s="356"/>
      <c r="D21" s="21"/>
      <c r="E21" s="22" t="s">
        <v>153</v>
      </c>
      <c r="F21" s="22" t="s">
        <v>152</v>
      </c>
      <c r="G21" s="22">
        <v>10</v>
      </c>
      <c r="H21" s="22">
        <v>60</v>
      </c>
      <c r="I21" s="31">
        <v>71.443516320000001</v>
      </c>
      <c r="K21" s="55">
        <f t="shared" si="13"/>
        <v>0</v>
      </c>
      <c r="L21" s="304"/>
      <c r="M21" s="51">
        <f t="shared" si="14"/>
        <v>0</v>
      </c>
      <c r="N21" s="376" t="e">
        <f t="shared" si="3"/>
        <v>#REF!</v>
      </c>
      <c r="O21" s="374" t="e">
        <f>IF(B21="","",_xlfn.XLOOKUP(B21,#REF!,#REF!))</f>
        <v>#REF!</v>
      </c>
      <c r="P21" s="375">
        <f>IFERROR(IF(B21="","",_xlfn.XLOOKUP(B21,'[1]Order Sheet'!$A:$A,'[1]Order Sheet'!$T:$T)),0)</f>
        <v>0</v>
      </c>
      <c r="Q21" s="45"/>
      <c r="R21" s="303" t="e">
        <f t="shared" si="4"/>
        <v>#REF!</v>
      </c>
      <c r="S21" s="303" t="e">
        <f t="shared" si="5"/>
        <v>#REF!</v>
      </c>
      <c r="T21" s="376" t="e">
        <f t="shared" si="6"/>
        <v>#REF!</v>
      </c>
      <c r="U21" s="303" t="e">
        <f t="shared" si="7"/>
        <v>#REF!</v>
      </c>
      <c r="V21" s="303">
        <f t="shared" ref="V21:V22" si="16">+I21</f>
        <v>71.443516320000001</v>
      </c>
      <c r="W21" s="376" t="e">
        <f>(+U21-O21)/U21</f>
        <v>#REF!</v>
      </c>
      <c r="X21" s="303">
        <f t="shared" si="15"/>
        <v>0</v>
      </c>
    </row>
    <row r="22" spans="1:24" s="23" customFormat="1" ht="15" customHeight="1">
      <c r="A22" s="93"/>
      <c r="B22" s="63" t="s">
        <v>47</v>
      </c>
      <c r="C22" s="356"/>
      <c r="D22" s="21"/>
      <c r="E22" s="22" t="s">
        <v>154</v>
      </c>
      <c r="F22" s="22" t="s">
        <v>152</v>
      </c>
      <c r="G22" s="22">
        <v>6</v>
      </c>
      <c r="H22" s="22">
        <v>36</v>
      </c>
      <c r="I22" s="31">
        <v>108.02106216000001</v>
      </c>
      <c r="K22" s="55">
        <f t="shared" si="13"/>
        <v>0</v>
      </c>
      <c r="L22" s="304"/>
      <c r="M22" s="51">
        <f t="shared" si="14"/>
        <v>0</v>
      </c>
      <c r="N22" s="376" t="e">
        <f t="shared" si="3"/>
        <v>#REF!</v>
      </c>
      <c r="O22" s="374" t="e">
        <f>IF(B22="","",_xlfn.XLOOKUP(B22,#REF!,#REF!))</f>
        <v>#REF!</v>
      </c>
      <c r="P22" s="375">
        <f>IFERROR(IF(B22="","",_xlfn.XLOOKUP(B22,'[1]Order Sheet'!$A:$A,'[1]Order Sheet'!$T:$T)),0)</f>
        <v>0</v>
      </c>
      <c r="Q22" s="45"/>
      <c r="R22" s="303" t="e">
        <f t="shared" si="4"/>
        <v>#REF!</v>
      </c>
      <c r="S22" s="303" t="e">
        <f t="shared" si="5"/>
        <v>#REF!</v>
      </c>
      <c r="T22" s="376" t="e">
        <f t="shared" si="6"/>
        <v>#REF!</v>
      </c>
      <c r="U22" s="303" t="e">
        <f t="shared" si="7"/>
        <v>#REF!</v>
      </c>
      <c r="V22" s="303">
        <f t="shared" si="16"/>
        <v>108.02106216000001</v>
      </c>
      <c r="W22" s="376" t="e">
        <f>(+U22-O22)/U22</f>
        <v>#REF!</v>
      </c>
      <c r="X22" s="303">
        <f t="shared" si="15"/>
        <v>0</v>
      </c>
    </row>
    <row r="23" spans="1:24" s="23" customFormat="1" ht="15" customHeight="1">
      <c r="A23" s="93"/>
      <c r="B23" s="81"/>
      <c r="C23" s="358"/>
      <c r="D23" s="41"/>
      <c r="E23" s="37"/>
      <c r="F23" s="37"/>
      <c r="G23" s="37"/>
      <c r="H23" s="37"/>
      <c r="I23" s="38"/>
      <c r="K23" s="57"/>
      <c r="L23" s="307"/>
      <c r="M23" s="109"/>
      <c r="N23" s="376"/>
      <c r="Q23" s="45"/>
      <c r="R23" s="303"/>
      <c r="S23" s="303"/>
      <c r="T23" s="376"/>
      <c r="U23" s="303"/>
      <c r="V23" s="303"/>
      <c r="W23" s="376"/>
    </row>
    <row r="24" spans="1:24" s="23" customFormat="1" ht="15" customHeight="1">
      <c r="A24" s="93"/>
      <c r="B24" s="78"/>
      <c r="C24" s="65"/>
      <c r="D24" s="44"/>
      <c r="E24" s="45"/>
      <c r="F24" s="45"/>
      <c r="G24" s="45"/>
      <c r="H24" s="45"/>
      <c r="I24" s="48"/>
      <c r="K24" s="58"/>
      <c r="L24" s="308"/>
      <c r="M24" s="110"/>
      <c r="N24" s="376"/>
      <c r="Q24" s="45"/>
      <c r="R24" s="303"/>
      <c r="S24" s="303"/>
      <c r="T24" s="376"/>
      <c r="U24" s="303"/>
      <c r="V24" s="303"/>
      <c r="W24" s="376"/>
    </row>
    <row r="25" spans="1:24" s="23" customFormat="1" ht="15" customHeight="1" thickBot="1">
      <c r="A25" s="89"/>
      <c r="B25" s="309" t="s">
        <v>296</v>
      </c>
      <c r="C25" s="359"/>
      <c r="D25" s="43"/>
      <c r="E25" s="39"/>
      <c r="F25" s="39"/>
      <c r="G25" s="39"/>
      <c r="H25" s="39"/>
      <c r="I25" s="40"/>
      <c r="K25" s="59"/>
      <c r="L25" s="310"/>
      <c r="M25" s="111"/>
      <c r="N25" s="376"/>
      <c r="Q25" s="45"/>
      <c r="R25" s="303"/>
      <c r="S25" s="303"/>
      <c r="T25" s="376"/>
      <c r="U25" s="303"/>
      <c r="V25" s="303"/>
      <c r="W25" s="376"/>
    </row>
    <row r="26" spans="1:24" s="23" customFormat="1" ht="15" customHeight="1">
      <c r="A26" s="113" t="s">
        <v>148</v>
      </c>
      <c r="B26" s="62" t="s">
        <v>25</v>
      </c>
      <c r="C26" s="355"/>
      <c r="D26" s="71"/>
      <c r="E26" s="29" t="s">
        <v>162</v>
      </c>
      <c r="F26" s="29" t="s">
        <v>161</v>
      </c>
      <c r="G26" s="29">
        <v>10</v>
      </c>
      <c r="H26" s="29">
        <v>120</v>
      </c>
      <c r="I26" s="30">
        <v>13.880526134453781</v>
      </c>
      <c r="K26" s="54">
        <f t="shared" si="0"/>
        <v>0</v>
      </c>
      <c r="L26" s="302"/>
      <c r="M26" s="50">
        <f t="shared" si="1"/>
        <v>0</v>
      </c>
      <c r="N26" s="376" t="e">
        <f t="shared" si="3"/>
        <v>#REF!</v>
      </c>
      <c r="O26" s="374" t="e">
        <f>IF(B26="","",_xlfn.XLOOKUP(B26,#REF!,#REF!))</f>
        <v>#REF!</v>
      </c>
      <c r="P26" s="375">
        <f>IFERROR(IF(B26="","",_xlfn.XLOOKUP(B26,'[1]Order Sheet'!$A:$A,'[1]Order Sheet'!$T:$T)),0)</f>
        <v>6963</v>
      </c>
      <c r="Q26" s="45"/>
      <c r="R26" s="303" t="e">
        <f t="shared" si="4"/>
        <v>#REF!</v>
      </c>
      <c r="S26" s="303" t="e">
        <f t="shared" si="5"/>
        <v>#REF!</v>
      </c>
      <c r="T26" s="376" t="e">
        <f t="shared" si="6"/>
        <v>#REF!</v>
      </c>
      <c r="U26" s="303" t="e">
        <f t="shared" si="7"/>
        <v>#REF!</v>
      </c>
      <c r="V26" s="303" t="e">
        <f>+U26/M$4</f>
        <v>#REF!</v>
      </c>
      <c r="W26" s="376" t="e">
        <f t="shared" ref="W26:W44" si="17">(+U26-O26)/U26</f>
        <v>#REF!</v>
      </c>
      <c r="X26" s="303" t="e">
        <f t="shared" ref="X26:X44" si="18">+V26-I26</f>
        <v>#REF!</v>
      </c>
    </row>
    <row r="27" spans="1:24" s="23" customFormat="1" ht="15" customHeight="1">
      <c r="A27" s="26"/>
      <c r="B27" s="63" t="s">
        <v>26</v>
      </c>
      <c r="C27" s="356"/>
      <c r="D27" s="69"/>
      <c r="E27" s="22" t="s">
        <v>163</v>
      </c>
      <c r="F27" s="22" t="s">
        <v>161</v>
      </c>
      <c r="G27" s="22">
        <v>10</v>
      </c>
      <c r="H27" s="22">
        <v>120</v>
      </c>
      <c r="I27" s="31">
        <v>14.253291360000004</v>
      </c>
      <c r="K27" s="55">
        <f t="shared" si="0"/>
        <v>0</v>
      </c>
      <c r="L27" s="304"/>
      <c r="M27" s="51">
        <f t="shared" si="1"/>
        <v>0</v>
      </c>
      <c r="N27" s="376" t="e">
        <f t="shared" si="3"/>
        <v>#REF!</v>
      </c>
      <c r="O27" s="374" t="e">
        <f>IF(B27="","",_xlfn.XLOOKUP(B27,#REF!,#REF!))</f>
        <v>#REF!</v>
      </c>
      <c r="P27" s="375">
        <f>IFERROR(IF(B27="","",_xlfn.XLOOKUP(B27,'[1]Order Sheet'!$A:$A,'[1]Order Sheet'!$T:$T)),0)</f>
        <v>5144</v>
      </c>
      <c r="Q27" s="45"/>
      <c r="R27" s="303" t="e">
        <f t="shared" si="4"/>
        <v>#REF!</v>
      </c>
      <c r="S27" s="303" t="e">
        <f t="shared" si="5"/>
        <v>#REF!</v>
      </c>
      <c r="T27" s="376" t="e">
        <f t="shared" si="6"/>
        <v>#REF!</v>
      </c>
      <c r="U27" s="303" t="e">
        <f t="shared" si="7"/>
        <v>#REF!</v>
      </c>
      <c r="V27" s="303">
        <f>+I27</f>
        <v>14.253291360000004</v>
      </c>
      <c r="W27" s="376" t="e">
        <f t="shared" si="17"/>
        <v>#REF!</v>
      </c>
      <c r="X27" s="303">
        <f t="shared" si="18"/>
        <v>0</v>
      </c>
    </row>
    <row r="28" spans="1:24" s="23" customFormat="1" ht="15" customHeight="1">
      <c r="A28" s="26"/>
      <c r="B28" s="379" t="s">
        <v>27</v>
      </c>
      <c r="C28" s="380"/>
      <c r="D28" s="381"/>
      <c r="E28" s="382" t="s">
        <v>151</v>
      </c>
      <c r="F28" s="22" t="s">
        <v>161</v>
      </c>
      <c r="G28" s="22">
        <v>10</v>
      </c>
      <c r="H28" s="22">
        <v>80</v>
      </c>
      <c r="I28" s="31">
        <v>20.31113798319328</v>
      </c>
      <c r="K28" s="55">
        <f t="shared" si="0"/>
        <v>0</v>
      </c>
      <c r="L28" s="304"/>
      <c r="M28" s="51">
        <f t="shared" si="1"/>
        <v>0</v>
      </c>
      <c r="N28" s="376" t="e">
        <f t="shared" si="3"/>
        <v>#REF!</v>
      </c>
      <c r="O28" s="374" t="e">
        <f>IF(B28="","",_xlfn.XLOOKUP(B28,#REF!,#REF!))</f>
        <v>#REF!</v>
      </c>
      <c r="P28" s="375">
        <f>IFERROR(IF(B28="","",_xlfn.XLOOKUP(B28,'[1]Order Sheet'!$A:$A,'[1]Order Sheet'!$T:$T)),0)</f>
        <v>11053</v>
      </c>
      <c r="Q28" s="45"/>
      <c r="R28" s="303" t="e">
        <f t="shared" si="4"/>
        <v>#REF!</v>
      </c>
      <c r="S28" s="303" t="e">
        <f t="shared" si="5"/>
        <v>#REF!</v>
      </c>
      <c r="T28" s="376" t="e">
        <f t="shared" si="6"/>
        <v>#REF!</v>
      </c>
      <c r="U28" s="303" t="e">
        <f t="shared" si="7"/>
        <v>#REF!</v>
      </c>
      <c r="V28" s="303" t="e">
        <f t="shared" ref="V28:V44" si="19">+U28/M$4</f>
        <v>#REF!</v>
      </c>
      <c r="W28" s="376" t="e">
        <f t="shared" si="17"/>
        <v>#REF!</v>
      </c>
      <c r="X28" s="303" t="e">
        <f t="shared" si="18"/>
        <v>#REF!</v>
      </c>
    </row>
    <row r="29" spans="1:24" s="23" customFormat="1" ht="15" customHeight="1">
      <c r="A29" s="26"/>
      <c r="B29" s="63" t="s">
        <v>28</v>
      </c>
      <c r="C29" s="356"/>
      <c r="D29" s="69"/>
      <c r="E29" s="22" t="s">
        <v>153</v>
      </c>
      <c r="F29" s="22" t="s">
        <v>161</v>
      </c>
      <c r="G29" s="22">
        <v>12</v>
      </c>
      <c r="H29" s="22">
        <v>48</v>
      </c>
      <c r="I29" s="31">
        <v>34.622948067226901</v>
      </c>
      <c r="K29" s="55">
        <f t="shared" si="0"/>
        <v>0</v>
      </c>
      <c r="L29" s="304"/>
      <c r="M29" s="51">
        <f t="shared" si="1"/>
        <v>0</v>
      </c>
      <c r="N29" s="376" t="e">
        <f t="shared" si="3"/>
        <v>#REF!</v>
      </c>
      <c r="O29" s="374" t="e">
        <f>IF(B29="","",_xlfn.XLOOKUP(B29,#REF!,#REF!))</f>
        <v>#REF!</v>
      </c>
      <c r="P29" s="375">
        <f>IFERROR(IF(B29="","",_xlfn.XLOOKUP(B29,'[1]Order Sheet'!$A:$A,'[1]Order Sheet'!$T:$T)),0)</f>
        <v>12079</v>
      </c>
      <c r="Q29" s="45"/>
      <c r="R29" s="303" t="e">
        <f t="shared" si="4"/>
        <v>#REF!</v>
      </c>
      <c r="S29" s="303" t="e">
        <f t="shared" si="5"/>
        <v>#REF!</v>
      </c>
      <c r="T29" s="376" t="e">
        <f t="shared" si="6"/>
        <v>#REF!</v>
      </c>
      <c r="U29" s="303" t="e">
        <f t="shared" si="7"/>
        <v>#REF!</v>
      </c>
      <c r="V29" s="303" t="e">
        <f t="shared" si="19"/>
        <v>#REF!</v>
      </c>
      <c r="W29" s="376" t="e">
        <f t="shared" si="17"/>
        <v>#REF!</v>
      </c>
      <c r="X29" s="303" t="e">
        <f t="shared" si="18"/>
        <v>#REF!</v>
      </c>
    </row>
    <row r="30" spans="1:24" s="23" customFormat="1" ht="15" customHeight="1">
      <c r="A30" s="26"/>
      <c r="B30" s="63" t="s">
        <v>29</v>
      </c>
      <c r="C30" s="356"/>
      <c r="D30" s="69"/>
      <c r="E30" s="22" t="s">
        <v>154</v>
      </c>
      <c r="F30" s="22" t="s">
        <v>161</v>
      </c>
      <c r="G30" s="22">
        <v>6</v>
      </c>
      <c r="H30" s="22">
        <v>36</v>
      </c>
      <c r="I30" s="31">
        <v>49.968914537815124</v>
      </c>
      <c r="K30" s="55">
        <f t="shared" si="0"/>
        <v>0</v>
      </c>
      <c r="L30" s="304"/>
      <c r="M30" s="51">
        <f t="shared" si="1"/>
        <v>0</v>
      </c>
      <c r="N30" s="376" t="e">
        <f t="shared" si="3"/>
        <v>#REF!</v>
      </c>
      <c r="O30" s="374" t="e">
        <f>IF(B30="","",_xlfn.XLOOKUP(B30,#REF!,#REF!))</f>
        <v>#REF!</v>
      </c>
      <c r="P30" s="375">
        <f>IFERROR(IF(B30="","",_xlfn.XLOOKUP(B30,'[1]Order Sheet'!$A:$A,'[1]Order Sheet'!$T:$T)),0)</f>
        <v>4219</v>
      </c>
      <c r="Q30" s="45"/>
      <c r="R30" s="303" t="e">
        <f t="shared" si="4"/>
        <v>#REF!</v>
      </c>
      <c r="S30" s="303" t="e">
        <f t="shared" si="5"/>
        <v>#REF!</v>
      </c>
      <c r="T30" s="376" t="e">
        <f t="shared" si="6"/>
        <v>#REF!</v>
      </c>
      <c r="U30" s="303" t="e">
        <f t="shared" si="7"/>
        <v>#REF!</v>
      </c>
      <c r="V30" s="303" t="e">
        <f t="shared" si="19"/>
        <v>#REF!</v>
      </c>
      <c r="W30" s="376" t="e">
        <f t="shared" si="17"/>
        <v>#REF!</v>
      </c>
      <c r="X30" s="303" t="e">
        <f t="shared" si="18"/>
        <v>#REF!</v>
      </c>
    </row>
    <row r="31" spans="1:24" s="23" customFormat="1" ht="15" customHeight="1">
      <c r="A31" s="26"/>
      <c r="B31" s="63" t="s">
        <v>30</v>
      </c>
      <c r="C31" s="356"/>
      <c r="D31" s="69"/>
      <c r="E31" s="22" t="s">
        <v>155</v>
      </c>
      <c r="F31" s="22" t="s">
        <v>161</v>
      </c>
      <c r="G31" s="22">
        <v>6</v>
      </c>
      <c r="H31" s="22">
        <v>24</v>
      </c>
      <c r="I31" s="31">
        <v>74.42246554621849</v>
      </c>
      <c r="K31" s="55">
        <f t="shared" si="0"/>
        <v>0</v>
      </c>
      <c r="L31" s="304"/>
      <c r="M31" s="51">
        <f t="shared" si="1"/>
        <v>0</v>
      </c>
      <c r="N31" s="376" t="e">
        <f t="shared" si="3"/>
        <v>#REF!</v>
      </c>
      <c r="O31" s="374" t="e">
        <f>IF(B31="","",_xlfn.XLOOKUP(B31,#REF!,#REF!))</f>
        <v>#REF!</v>
      </c>
      <c r="P31" s="375">
        <f>IFERROR(IF(B31="","",_xlfn.XLOOKUP(B31,'[1]Order Sheet'!$A:$A,'[1]Order Sheet'!$T:$T)),0)</f>
        <v>797</v>
      </c>
      <c r="Q31" s="45"/>
      <c r="R31" s="303" t="e">
        <f t="shared" si="4"/>
        <v>#REF!</v>
      </c>
      <c r="S31" s="303" t="e">
        <f t="shared" si="5"/>
        <v>#REF!</v>
      </c>
      <c r="T31" s="376" t="e">
        <f t="shared" si="6"/>
        <v>#REF!</v>
      </c>
      <c r="U31" s="303" t="e">
        <f t="shared" si="7"/>
        <v>#REF!</v>
      </c>
      <c r="V31" s="303" t="e">
        <f t="shared" si="19"/>
        <v>#REF!</v>
      </c>
      <c r="W31" s="376" t="e">
        <f t="shared" si="17"/>
        <v>#REF!</v>
      </c>
      <c r="X31" s="303" t="e">
        <f t="shared" si="18"/>
        <v>#REF!</v>
      </c>
    </row>
    <row r="32" spans="1:24" s="23" customFormat="1" ht="15" customHeight="1">
      <c r="A32" s="26"/>
      <c r="B32" s="63" t="s">
        <v>31</v>
      </c>
      <c r="C32" s="356"/>
      <c r="D32" s="69"/>
      <c r="E32" s="22" t="s">
        <v>156</v>
      </c>
      <c r="F32" s="22" t="s">
        <v>161</v>
      </c>
      <c r="G32" s="22">
        <v>2</v>
      </c>
      <c r="H32" s="22">
        <v>16</v>
      </c>
      <c r="I32" s="31">
        <v>101.27787596638656</v>
      </c>
      <c r="K32" s="55">
        <f t="shared" si="0"/>
        <v>0</v>
      </c>
      <c r="L32" s="304"/>
      <c r="M32" s="51">
        <f t="shared" si="1"/>
        <v>0</v>
      </c>
      <c r="N32" s="376" t="e">
        <f t="shared" si="3"/>
        <v>#REF!</v>
      </c>
      <c r="O32" s="374" t="e">
        <f>IF(B32="","",_xlfn.XLOOKUP(B32,#REF!,#REF!))</f>
        <v>#REF!</v>
      </c>
      <c r="P32" s="375">
        <f>IFERROR(IF(B32="","",_xlfn.XLOOKUP(B32,'[1]Order Sheet'!$A:$A,'[1]Order Sheet'!$T:$T)),0)</f>
        <v>575</v>
      </c>
      <c r="Q32" s="45"/>
      <c r="R32" s="303" t="e">
        <f t="shared" si="4"/>
        <v>#REF!</v>
      </c>
      <c r="S32" s="303" t="e">
        <f t="shared" si="5"/>
        <v>#REF!</v>
      </c>
      <c r="T32" s="376" t="e">
        <f t="shared" si="6"/>
        <v>#REF!</v>
      </c>
      <c r="U32" s="303" t="e">
        <f t="shared" si="7"/>
        <v>#REF!</v>
      </c>
      <c r="V32" s="303" t="e">
        <f t="shared" si="19"/>
        <v>#REF!</v>
      </c>
      <c r="W32" s="376" t="e">
        <f t="shared" si="17"/>
        <v>#REF!</v>
      </c>
      <c r="X32" s="303" t="e">
        <f t="shared" si="18"/>
        <v>#REF!</v>
      </c>
    </row>
    <row r="33" spans="1:24" s="23" customFormat="1" ht="15" customHeight="1">
      <c r="A33" s="26"/>
      <c r="B33" s="63" t="s">
        <v>32</v>
      </c>
      <c r="C33" s="356"/>
      <c r="D33" s="69"/>
      <c r="E33" s="22" t="s">
        <v>157</v>
      </c>
      <c r="F33" s="22" t="s">
        <v>161</v>
      </c>
      <c r="G33" s="22">
        <v>1</v>
      </c>
      <c r="H33" s="22">
        <v>12</v>
      </c>
      <c r="I33" s="31">
        <v>143.20848789915965</v>
      </c>
      <c r="K33" s="55">
        <f t="shared" si="0"/>
        <v>0</v>
      </c>
      <c r="L33" s="304"/>
      <c r="M33" s="51">
        <f t="shared" si="1"/>
        <v>0</v>
      </c>
      <c r="N33" s="376" t="e">
        <f t="shared" si="3"/>
        <v>#REF!</v>
      </c>
      <c r="O33" s="374" t="e">
        <f>IF(B33="","",_xlfn.XLOOKUP(B33,#REF!,#REF!))</f>
        <v>#REF!</v>
      </c>
      <c r="P33" s="375">
        <f>IFERROR(IF(B33="","",_xlfn.XLOOKUP(B33,'[1]Order Sheet'!$A:$A,'[1]Order Sheet'!$T:$T)),0)</f>
        <v>404</v>
      </c>
      <c r="Q33" s="45"/>
      <c r="R33" s="303" t="e">
        <f t="shared" si="4"/>
        <v>#REF!</v>
      </c>
      <c r="S33" s="303" t="e">
        <f t="shared" si="5"/>
        <v>#REF!</v>
      </c>
      <c r="T33" s="376" t="e">
        <f t="shared" si="6"/>
        <v>#REF!</v>
      </c>
      <c r="U33" s="303" t="e">
        <f t="shared" si="7"/>
        <v>#REF!</v>
      </c>
      <c r="V33" s="303" t="e">
        <f t="shared" si="19"/>
        <v>#REF!</v>
      </c>
      <c r="W33" s="376" t="e">
        <f t="shared" si="17"/>
        <v>#REF!</v>
      </c>
      <c r="X33" s="303" t="e">
        <f t="shared" si="18"/>
        <v>#REF!</v>
      </c>
    </row>
    <row r="34" spans="1:24" s="23" customFormat="1" ht="15" customHeight="1">
      <c r="A34" s="26"/>
      <c r="B34" s="63">
        <v>5781204049802</v>
      </c>
      <c r="C34" s="356"/>
      <c r="D34" s="137" t="s">
        <v>328</v>
      </c>
      <c r="E34" s="22" t="s">
        <v>162</v>
      </c>
      <c r="F34" s="22" t="s">
        <v>161</v>
      </c>
      <c r="G34" s="22">
        <v>10</v>
      </c>
      <c r="H34" s="22">
        <v>120</v>
      </c>
      <c r="I34" s="31">
        <v>11.12895613445378</v>
      </c>
      <c r="K34" s="55">
        <f t="shared" si="0"/>
        <v>0</v>
      </c>
      <c r="L34" s="304"/>
      <c r="M34" s="51">
        <f t="shared" si="1"/>
        <v>0</v>
      </c>
      <c r="N34" s="376" t="e">
        <f t="shared" si="3"/>
        <v>#REF!</v>
      </c>
      <c r="O34" s="374" t="e">
        <f>IF(B34="","",_xlfn.XLOOKUP(B34,#REF!,#REF!))</f>
        <v>#REF!</v>
      </c>
      <c r="P34" s="375">
        <f>IFERROR(IF(B34="","",_xlfn.XLOOKUP(B34,'[1]Order Sheet'!$A:$A,'[1]Order Sheet'!$T:$T)),0)</f>
        <v>738</v>
      </c>
      <c r="Q34" s="45"/>
      <c r="R34" s="303" t="e">
        <f t="shared" si="4"/>
        <v>#REF!</v>
      </c>
      <c r="S34" s="303" t="e">
        <f t="shared" si="5"/>
        <v>#REF!</v>
      </c>
      <c r="T34" s="376" t="e">
        <f t="shared" si="6"/>
        <v>#REF!</v>
      </c>
      <c r="U34" s="303" t="e">
        <f t="shared" si="7"/>
        <v>#REF!</v>
      </c>
      <c r="V34" s="303" t="e">
        <f t="shared" si="19"/>
        <v>#REF!</v>
      </c>
      <c r="W34" s="376" t="e">
        <f t="shared" si="17"/>
        <v>#REF!</v>
      </c>
      <c r="X34" s="303" t="e">
        <f t="shared" si="18"/>
        <v>#REF!</v>
      </c>
    </row>
    <row r="35" spans="1:24" s="23" customFormat="1" ht="15" customHeight="1">
      <c r="A35" s="26"/>
      <c r="B35" s="63">
        <v>5781206069802</v>
      </c>
      <c r="C35" s="356"/>
      <c r="D35" s="137" t="s">
        <v>328</v>
      </c>
      <c r="E35" s="22" t="s">
        <v>163</v>
      </c>
      <c r="F35" s="22" t="s">
        <v>161</v>
      </c>
      <c r="G35" s="22">
        <v>10</v>
      </c>
      <c r="H35" s="22">
        <v>120</v>
      </c>
      <c r="I35" s="31">
        <v>11.12895613445378</v>
      </c>
      <c r="K35" s="55">
        <f t="shared" si="0"/>
        <v>0</v>
      </c>
      <c r="L35" s="304"/>
      <c r="M35" s="51">
        <f t="shared" si="1"/>
        <v>0</v>
      </c>
      <c r="N35" s="376" t="e">
        <f t="shared" si="3"/>
        <v>#REF!</v>
      </c>
      <c r="O35" s="374" t="e">
        <f>IF(B35="","",_xlfn.XLOOKUP(B35,#REF!,#REF!))</f>
        <v>#REF!</v>
      </c>
      <c r="P35" s="375">
        <f>IFERROR(IF(B35="","",_xlfn.XLOOKUP(B35,'[1]Order Sheet'!$A:$A,'[1]Order Sheet'!$T:$T)),0)</f>
        <v>434</v>
      </c>
      <c r="Q35" s="45"/>
      <c r="R35" s="303" t="e">
        <f t="shared" si="4"/>
        <v>#REF!</v>
      </c>
      <c r="S35" s="303" t="e">
        <f t="shared" si="5"/>
        <v>#REF!</v>
      </c>
      <c r="T35" s="376" t="e">
        <f t="shared" si="6"/>
        <v>#REF!</v>
      </c>
      <c r="U35" s="303" t="e">
        <f t="shared" si="7"/>
        <v>#REF!</v>
      </c>
      <c r="V35" s="303" t="e">
        <f t="shared" si="19"/>
        <v>#REF!</v>
      </c>
      <c r="W35" s="376" t="e">
        <f t="shared" si="17"/>
        <v>#REF!</v>
      </c>
      <c r="X35" s="303" t="e">
        <f t="shared" si="18"/>
        <v>#REF!</v>
      </c>
    </row>
    <row r="36" spans="1:24" ht="15" customHeight="1">
      <c r="A36" s="72"/>
      <c r="B36" s="63">
        <v>5781208089802</v>
      </c>
      <c r="C36" s="356"/>
      <c r="D36" s="137" t="s">
        <v>328</v>
      </c>
      <c r="E36" s="22" t="s">
        <v>151</v>
      </c>
      <c r="F36" s="22" t="s">
        <v>161</v>
      </c>
      <c r="G36" s="22">
        <v>10</v>
      </c>
      <c r="H36" s="22">
        <v>100</v>
      </c>
      <c r="I36" s="31">
        <v>16.988466554621848</v>
      </c>
      <c r="K36" s="55">
        <f t="shared" si="0"/>
        <v>0</v>
      </c>
      <c r="L36" s="311"/>
      <c r="M36" s="74">
        <f t="shared" si="1"/>
        <v>0</v>
      </c>
      <c r="N36" s="376" t="e">
        <f t="shared" si="3"/>
        <v>#REF!</v>
      </c>
      <c r="O36" s="374" t="e">
        <f>IF(B36="","",_xlfn.XLOOKUP(B36,#REF!,#REF!))</f>
        <v>#REF!</v>
      </c>
      <c r="P36" s="375">
        <f>IFERROR(IF(B36="","",_xlfn.XLOOKUP(B36,'[1]Order Sheet'!$A:$A,'[1]Order Sheet'!$T:$T)),0)</f>
        <v>1030</v>
      </c>
      <c r="Q36" s="45"/>
      <c r="R36" s="303" t="e">
        <f t="shared" si="4"/>
        <v>#REF!</v>
      </c>
      <c r="S36" s="303" t="e">
        <f t="shared" si="5"/>
        <v>#REF!</v>
      </c>
      <c r="T36" s="376" t="e">
        <f t="shared" si="6"/>
        <v>#REF!</v>
      </c>
      <c r="U36" s="303" t="e">
        <f t="shared" si="7"/>
        <v>#REF!</v>
      </c>
      <c r="V36" s="303" t="e">
        <f t="shared" si="19"/>
        <v>#REF!</v>
      </c>
      <c r="W36" s="376" t="e">
        <f t="shared" si="17"/>
        <v>#REF!</v>
      </c>
      <c r="X36" s="303" t="e">
        <f t="shared" si="18"/>
        <v>#REF!</v>
      </c>
    </row>
    <row r="37" spans="1:24" ht="15" customHeight="1">
      <c r="A37" s="72"/>
      <c r="B37" s="63">
        <v>5781212129802</v>
      </c>
      <c r="C37" s="356"/>
      <c r="D37" s="137" t="s">
        <v>328</v>
      </c>
      <c r="E37" s="22" t="s">
        <v>153</v>
      </c>
      <c r="F37" s="22" t="s">
        <v>161</v>
      </c>
      <c r="G37" s="22">
        <v>10</v>
      </c>
      <c r="H37" s="22">
        <v>80</v>
      </c>
      <c r="I37" s="31">
        <v>28.954503781512599</v>
      </c>
      <c r="K37" s="55">
        <f t="shared" si="0"/>
        <v>0</v>
      </c>
      <c r="L37" s="311"/>
      <c r="M37" s="74">
        <f t="shared" si="1"/>
        <v>0</v>
      </c>
      <c r="N37" s="376" t="e">
        <f t="shared" si="3"/>
        <v>#REF!</v>
      </c>
      <c r="O37" s="374" t="e">
        <f>IF(B37="","",_xlfn.XLOOKUP(B37,#REF!,#REF!))</f>
        <v>#REF!</v>
      </c>
      <c r="P37" s="375">
        <f>IFERROR(IF(B37="","",_xlfn.XLOOKUP(B37,'[1]Order Sheet'!$A:$A,'[1]Order Sheet'!$T:$T)),0)</f>
        <v>443</v>
      </c>
      <c r="Q37" s="45"/>
      <c r="R37" s="303" t="e">
        <f t="shared" si="4"/>
        <v>#REF!</v>
      </c>
      <c r="S37" s="303" t="e">
        <f t="shared" si="5"/>
        <v>#REF!</v>
      </c>
      <c r="T37" s="376" t="e">
        <f t="shared" si="6"/>
        <v>#REF!</v>
      </c>
      <c r="U37" s="303" t="e">
        <f t="shared" si="7"/>
        <v>#REF!</v>
      </c>
      <c r="V37" s="303" t="e">
        <f t="shared" si="19"/>
        <v>#REF!</v>
      </c>
      <c r="W37" s="376" t="e">
        <f t="shared" si="17"/>
        <v>#REF!</v>
      </c>
      <c r="X37" s="303" t="e">
        <f t="shared" si="18"/>
        <v>#REF!</v>
      </c>
    </row>
    <row r="38" spans="1:24" ht="15">
      <c r="A38" s="72"/>
      <c r="B38" s="63">
        <v>5781216169802</v>
      </c>
      <c r="C38" s="356"/>
      <c r="D38" s="137" t="s">
        <v>328</v>
      </c>
      <c r="E38" s="22" t="s">
        <v>154</v>
      </c>
      <c r="F38" s="22" t="s">
        <v>161</v>
      </c>
      <c r="G38" s="22">
        <v>8</v>
      </c>
      <c r="H38" s="22">
        <v>48</v>
      </c>
      <c r="I38" s="31">
        <v>41.813718823529413</v>
      </c>
      <c r="K38" s="55">
        <f t="shared" si="0"/>
        <v>0</v>
      </c>
      <c r="L38" s="311"/>
      <c r="M38" s="74">
        <f t="shared" si="1"/>
        <v>0</v>
      </c>
      <c r="N38" s="376" t="e">
        <f t="shared" si="3"/>
        <v>#REF!</v>
      </c>
      <c r="O38" s="374" t="e">
        <f>IF(B38="","",_xlfn.XLOOKUP(B38,#REF!,#REF!))</f>
        <v>#REF!</v>
      </c>
      <c r="P38" s="375">
        <f>IFERROR(IF(B38="","",_xlfn.XLOOKUP(B38,'[1]Order Sheet'!$A:$A,'[1]Order Sheet'!$T:$T)),0)</f>
        <v>387</v>
      </c>
      <c r="Q38" s="45"/>
      <c r="R38" s="303" t="e">
        <f t="shared" si="4"/>
        <v>#REF!</v>
      </c>
      <c r="S38" s="303" t="e">
        <f t="shared" si="5"/>
        <v>#REF!</v>
      </c>
      <c r="T38" s="376" t="e">
        <f t="shared" si="6"/>
        <v>#REF!</v>
      </c>
      <c r="U38" s="303" t="e">
        <f t="shared" si="7"/>
        <v>#REF!</v>
      </c>
      <c r="V38" s="303" t="e">
        <f t="shared" si="19"/>
        <v>#REF!</v>
      </c>
      <c r="W38" s="376" t="e">
        <f t="shared" si="17"/>
        <v>#REF!</v>
      </c>
      <c r="X38" s="303" t="e">
        <f t="shared" si="18"/>
        <v>#REF!</v>
      </c>
    </row>
    <row r="39" spans="1:24" ht="15">
      <c r="A39" s="72"/>
      <c r="B39" s="63">
        <v>5781220209802</v>
      </c>
      <c r="C39" s="356"/>
      <c r="D39" s="137" t="s">
        <v>328</v>
      </c>
      <c r="E39" s="22" t="s">
        <v>155</v>
      </c>
      <c r="F39" s="22" t="s">
        <v>161</v>
      </c>
      <c r="G39" s="22">
        <v>4</v>
      </c>
      <c r="H39" s="22">
        <v>36</v>
      </c>
      <c r="I39" s="31">
        <v>64.419068403361337</v>
      </c>
      <c r="K39" s="55">
        <f t="shared" si="0"/>
        <v>0</v>
      </c>
      <c r="L39" s="311"/>
      <c r="M39" s="74">
        <f t="shared" si="1"/>
        <v>0</v>
      </c>
      <c r="N39" s="376" t="e">
        <f t="shared" si="3"/>
        <v>#REF!</v>
      </c>
      <c r="O39" s="374" t="e">
        <f>IF(B39="","",_xlfn.XLOOKUP(B39,#REF!,#REF!))</f>
        <v>#REF!</v>
      </c>
      <c r="P39" s="375">
        <f>IFERROR(IF(B39="","",_xlfn.XLOOKUP(B39,'[1]Order Sheet'!$A:$A,'[1]Order Sheet'!$T:$T)),0)</f>
        <v>25</v>
      </c>
      <c r="Q39" s="45"/>
      <c r="R39" s="303" t="e">
        <f t="shared" si="4"/>
        <v>#REF!</v>
      </c>
      <c r="S39" s="303" t="e">
        <f t="shared" si="5"/>
        <v>#REF!</v>
      </c>
      <c r="T39" s="376" t="e">
        <f t="shared" si="6"/>
        <v>#REF!</v>
      </c>
      <c r="U39" s="303" t="e">
        <f t="shared" si="7"/>
        <v>#REF!</v>
      </c>
      <c r="V39" s="303" t="e">
        <f t="shared" si="19"/>
        <v>#REF!</v>
      </c>
      <c r="W39" s="376" t="e">
        <f t="shared" si="17"/>
        <v>#REF!</v>
      </c>
      <c r="X39" s="303" t="e">
        <f t="shared" si="18"/>
        <v>#REF!</v>
      </c>
    </row>
    <row r="40" spans="1:24" ht="15">
      <c r="A40" s="72"/>
      <c r="B40" s="63">
        <v>5781224249802</v>
      </c>
      <c r="C40" s="356"/>
      <c r="D40" s="137" t="s">
        <v>328</v>
      </c>
      <c r="E40" s="22" t="s">
        <v>156</v>
      </c>
      <c r="F40" s="22" t="s">
        <v>161</v>
      </c>
      <c r="G40" s="22">
        <v>2</v>
      </c>
      <c r="H40" s="22">
        <v>24</v>
      </c>
      <c r="I40" s="31">
        <v>87.808617394957977</v>
      </c>
      <c r="K40" s="55">
        <f t="shared" si="0"/>
        <v>0</v>
      </c>
      <c r="L40" s="311"/>
      <c r="M40" s="74">
        <f t="shared" si="1"/>
        <v>0</v>
      </c>
      <c r="N40" s="376" t="e">
        <f t="shared" si="3"/>
        <v>#REF!</v>
      </c>
      <c r="O40" s="374" t="e">
        <f>IF(B40="","",_xlfn.XLOOKUP(B40,#REF!,#REF!))</f>
        <v>#REF!</v>
      </c>
      <c r="P40" s="375">
        <f>IFERROR(IF(B40="","",_xlfn.XLOOKUP(B40,'[1]Order Sheet'!$A:$A,'[1]Order Sheet'!$T:$T)),0)</f>
        <v>0</v>
      </c>
      <c r="Q40" s="45"/>
      <c r="R40" s="303" t="e">
        <f t="shared" si="4"/>
        <v>#REF!</v>
      </c>
      <c r="S40" s="303" t="e">
        <f t="shared" si="5"/>
        <v>#REF!</v>
      </c>
      <c r="T40" s="376" t="e">
        <f t="shared" si="6"/>
        <v>#REF!</v>
      </c>
      <c r="U40" s="303" t="e">
        <f t="shared" si="7"/>
        <v>#REF!</v>
      </c>
      <c r="V40" s="303" t="e">
        <f t="shared" si="19"/>
        <v>#REF!</v>
      </c>
      <c r="W40" s="376" t="e">
        <f t="shared" si="17"/>
        <v>#REF!</v>
      </c>
      <c r="X40" s="303" t="e">
        <f t="shared" si="18"/>
        <v>#REF!</v>
      </c>
    </row>
    <row r="41" spans="1:24" ht="15">
      <c r="A41" s="72"/>
      <c r="B41" s="63">
        <v>5781232329802</v>
      </c>
      <c r="C41" s="356"/>
      <c r="D41" s="137" t="s">
        <v>328</v>
      </c>
      <c r="E41" s="22" t="s">
        <v>157</v>
      </c>
      <c r="F41" s="22" t="s">
        <v>161</v>
      </c>
      <c r="G41" s="22">
        <v>4</v>
      </c>
      <c r="H41" s="22">
        <v>20</v>
      </c>
      <c r="I41" s="31">
        <v>124.1559250420168</v>
      </c>
      <c r="K41" s="55">
        <f t="shared" si="0"/>
        <v>0</v>
      </c>
      <c r="L41" s="311"/>
      <c r="M41" s="74">
        <f t="shared" si="1"/>
        <v>0</v>
      </c>
      <c r="N41" s="376" t="e">
        <f t="shared" si="3"/>
        <v>#REF!</v>
      </c>
      <c r="O41" s="374" t="e">
        <f>IF(B41="","",_xlfn.XLOOKUP(B41,#REF!,#REF!))</f>
        <v>#REF!</v>
      </c>
      <c r="P41" s="375">
        <f>IFERROR(IF(B41="","",_xlfn.XLOOKUP(B41,'[1]Order Sheet'!$A:$A,'[1]Order Sheet'!$T:$T)),0)</f>
        <v>87</v>
      </c>
      <c r="Q41" s="45"/>
      <c r="R41" s="303" t="e">
        <f t="shared" si="4"/>
        <v>#REF!</v>
      </c>
      <c r="S41" s="303" t="e">
        <f t="shared" si="5"/>
        <v>#REF!</v>
      </c>
      <c r="T41" s="376" t="e">
        <f t="shared" si="6"/>
        <v>#REF!</v>
      </c>
      <c r="U41" s="303" t="e">
        <f t="shared" si="7"/>
        <v>#REF!</v>
      </c>
      <c r="V41" s="303" t="e">
        <f t="shared" si="19"/>
        <v>#REF!</v>
      </c>
      <c r="W41" s="376" t="e">
        <f t="shared" si="17"/>
        <v>#REF!</v>
      </c>
      <c r="X41" s="303" t="e">
        <f t="shared" si="18"/>
        <v>#REF!</v>
      </c>
    </row>
    <row r="42" spans="1:24" ht="15">
      <c r="A42" s="72"/>
      <c r="B42" s="63">
        <v>5781236369802</v>
      </c>
      <c r="C42" s="356"/>
      <c r="D42" s="137" t="s">
        <v>328</v>
      </c>
      <c r="E42" s="22" t="s">
        <v>158</v>
      </c>
      <c r="F42" s="22" t="s">
        <v>161</v>
      </c>
      <c r="G42" s="22">
        <v>1</v>
      </c>
      <c r="H42" s="22">
        <v>6</v>
      </c>
      <c r="I42" s="31">
        <v>278.78976537815123</v>
      </c>
      <c r="K42" s="55">
        <f t="shared" si="0"/>
        <v>0</v>
      </c>
      <c r="L42" s="311"/>
      <c r="M42" s="74">
        <f t="shared" si="1"/>
        <v>0</v>
      </c>
      <c r="N42" s="376" t="e">
        <f t="shared" si="3"/>
        <v>#REF!</v>
      </c>
      <c r="O42" s="374" t="e">
        <f>IF(B42="","",_xlfn.XLOOKUP(B42,#REF!,#REF!))</f>
        <v>#REF!</v>
      </c>
      <c r="P42" s="375">
        <f>IFERROR(IF(B42="","",_xlfn.XLOOKUP(B42,'[1]Order Sheet'!$A:$A,'[1]Order Sheet'!$T:$T)),0)</f>
        <v>9</v>
      </c>
      <c r="Q42" s="45"/>
      <c r="R42" s="303" t="e">
        <f t="shared" si="4"/>
        <v>#REF!</v>
      </c>
      <c r="S42" s="303" t="e">
        <f t="shared" si="5"/>
        <v>#REF!</v>
      </c>
      <c r="T42" s="376" t="e">
        <f t="shared" si="6"/>
        <v>#REF!</v>
      </c>
      <c r="U42" s="303" t="e">
        <f t="shared" si="7"/>
        <v>#REF!</v>
      </c>
      <c r="V42" s="303" t="e">
        <f t="shared" si="19"/>
        <v>#REF!</v>
      </c>
      <c r="W42" s="376" t="e">
        <f t="shared" si="17"/>
        <v>#REF!</v>
      </c>
      <c r="X42" s="303" t="e">
        <f t="shared" si="18"/>
        <v>#REF!</v>
      </c>
    </row>
    <row r="43" spans="1:24" ht="15">
      <c r="A43" s="72"/>
      <c r="B43" s="63">
        <v>5781238389802</v>
      </c>
      <c r="C43" s="356"/>
      <c r="D43" s="137" t="s">
        <v>328</v>
      </c>
      <c r="E43" s="22" t="s">
        <v>159</v>
      </c>
      <c r="F43" s="22" t="s">
        <v>161</v>
      </c>
      <c r="G43" s="22">
        <v>1</v>
      </c>
      <c r="H43" s="22">
        <v>6</v>
      </c>
      <c r="I43" s="31">
        <v>398.47139974789906</v>
      </c>
      <c r="K43" s="55">
        <f t="shared" si="0"/>
        <v>0</v>
      </c>
      <c r="L43" s="311"/>
      <c r="M43" s="74">
        <f t="shared" si="1"/>
        <v>0</v>
      </c>
      <c r="N43" s="376" t="e">
        <f t="shared" si="3"/>
        <v>#REF!</v>
      </c>
      <c r="O43" s="374" t="e">
        <f>IF(B43="","",_xlfn.XLOOKUP(B43,#REF!,#REF!))</f>
        <v>#REF!</v>
      </c>
      <c r="P43" s="375">
        <f>IFERROR(IF(B43="","",_xlfn.XLOOKUP(B43,'[1]Order Sheet'!$A:$A,'[1]Order Sheet'!$T:$T)),0)</f>
        <v>26</v>
      </c>
      <c r="Q43" s="45"/>
      <c r="R43" s="303" t="e">
        <f t="shared" si="4"/>
        <v>#REF!</v>
      </c>
      <c r="S43" s="303" t="e">
        <f t="shared" si="5"/>
        <v>#REF!</v>
      </c>
      <c r="T43" s="376" t="e">
        <f t="shared" si="6"/>
        <v>#REF!</v>
      </c>
      <c r="U43" s="303" t="e">
        <f t="shared" si="7"/>
        <v>#REF!</v>
      </c>
      <c r="V43" s="303" t="e">
        <f t="shared" si="19"/>
        <v>#REF!</v>
      </c>
      <c r="W43" s="376" t="e">
        <f t="shared" si="17"/>
        <v>#REF!</v>
      </c>
      <c r="X43" s="303" t="e">
        <f t="shared" si="18"/>
        <v>#REF!</v>
      </c>
    </row>
    <row r="44" spans="1:24" ht="15">
      <c r="A44" s="26"/>
      <c r="B44" s="63">
        <v>5781242429802</v>
      </c>
      <c r="C44" s="356"/>
      <c r="D44" s="137" t="s">
        <v>328</v>
      </c>
      <c r="E44" s="22" t="s">
        <v>160</v>
      </c>
      <c r="F44" s="22" t="s">
        <v>161</v>
      </c>
      <c r="G44" s="22">
        <v>1</v>
      </c>
      <c r="H44" s="22">
        <v>2</v>
      </c>
      <c r="I44" s="31">
        <v>675.04310386554619</v>
      </c>
      <c r="J44" s="23"/>
      <c r="K44" s="55">
        <f t="shared" si="0"/>
        <v>0</v>
      </c>
      <c r="L44" s="304"/>
      <c r="M44" s="51">
        <f t="shared" si="1"/>
        <v>0</v>
      </c>
      <c r="N44" s="376" t="e">
        <f t="shared" si="3"/>
        <v>#REF!</v>
      </c>
      <c r="O44" s="374" t="e">
        <f>IF(B44="","",_xlfn.XLOOKUP(B44,#REF!,#REF!))</f>
        <v>#REF!</v>
      </c>
      <c r="P44" s="375">
        <f>IFERROR(IF(B44="","",_xlfn.XLOOKUP(B44,'[1]Order Sheet'!$A:$A,'[1]Order Sheet'!$T:$T)),0)</f>
        <v>6</v>
      </c>
      <c r="Q44" s="45"/>
      <c r="R44" s="303" t="e">
        <f t="shared" si="4"/>
        <v>#REF!</v>
      </c>
      <c r="S44" s="303" t="e">
        <f t="shared" si="5"/>
        <v>#REF!</v>
      </c>
      <c r="T44" s="376" t="e">
        <f t="shared" si="6"/>
        <v>#REF!</v>
      </c>
      <c r="U44" s="303" t="e">
        <f t="shared" si="7"/>
        <v>#REF!</v>
      </c>
      <c r="V44" s="303" t="e">
        <f t="shared" si="19"/>
        <v>#REF!</v>
      </c>
      <c r="W44" s="376" t="e">
        <f t="shared" si="17"/>
        <v>#REF!</v>
      </c>
      <c r="X44" s="303" t="e">
        <f t="shared" si="18"/>
        <v>#REF!</v>
      </c>
    </row>
    <row r="45" spans="1:24" s="23" customFormat="1" ht="15" customHeight="1" thickBot="1">
      <c r="A45" s="26"/>
      <c r="B45" s="305" t="s">
        <v>296</v>
      </c>
      <c r="C45" s="357"/>
      <c r="D45" s="70"/>
      <c r="E45" s="32"/>
      <c r="F45" s="32"/>
      <c r="G45" s="32"/>
      <c r="H45" s="32"/>
      <c r="I45" s="33"/>
      <c r="K45" s="56"/>
      <c r="L45" s="306"/>
      <c r="M45" s="52"/>
      <c r="N45" s="376"/>
      <c r="Q45" s="45"/>
      <c r="R45" s="303"/>
      <c r="S45" s="303"/>
      <c r="T45" s="376"/>
      <c r="U45" s="303"/>
      <c r="V45" s="303"/>
      <c r="W45" s="376"/>
    </row>
    <row r="46" spans="1:24" ht="16">
      <c r="A46" s="113" t="s">
        <v>149</v>
      </c>
      <c r="B46" s="62"/>
      <c r="C46" s="355"/>
      <c r="D46" s="71"/>
      <c r="E46" s="29"/>
      <c r="F46" s="29"/>
      <c r="G46" s="22"/>
      <c r="H46" s="22"/>
      <c r="I46" s="30"/>
      <c r="K46" s="54"/>
      <c r="L46" s="312"/>
      <c r="M46" s="77"/>
      <c r="N46" s="376"/>
      <c r="Q46" s="45"/>
      <c r="R46" s="303"/>
      <c r="S46" s="303"/>
      <c r="T46" s="376"/>
      <c r="U46" s="303"/>
      <c r="V46" s="303"/>
      <c r="W46" s="376"/>
    </row>
    <row r="47" spans="1:24" ht="16">
      <c r="A47" s="93"/>
      <c r="B47" s="63" t="s">
        <v>51</v>
      </c>
      <c r="C47" s="356"/>
      <c r="D47" s="69"/>
      <c r="E47" s="22" t="s">
        <v>162</v>
      </c>
      <c r="F47" s="22" t="s">
        <v>161</v>
      </c>
      <c r="G47" s="22">
        <v>20</v>
      </c>
      <c r="H47" s="22">
        <v>200</v>
      </c>
      <c r="I47" s="31">
        <v>50.152109039999999</v>
      </c>
      <c r="K47" s="55">
        <f t="shared" ref="K47:K69" si="20">I47*$M$4</f>
        <v>0</v>
      </c>
      <c r="L47" s="311"/>
      <c r="M47" s="74">
        <f t="shared" ref="M47:M69" si="21">L47*K47</f>
        <v>0</v>
      </c>
      <c r="N47" s="376" t="e">
        <f t="shared" si="3"/>
        <v>#REF!</v>
      </c>
      <c r="O47" s="374" t="e">
        <f>IF(B47="","",_xlfn.XLOOKUP(B47,#REF!,#REF!))</f>
        <v>#REF!</v>
      </c>
      <c r="P47" s="375">
        <f>IFERROR(IF(B47="","",_xlfn.XLOOKUP(B47,'[1]Order Sheet'!$A:$A,'[1]Order Sheet'!$T:$T)),0)</f>
        <v>39</v>
      </c>
      <c r="Q47" s="45"/>
      <c r="R47" s="303" t="e">
        <f t="shared" si="4"/>
        <v>#REF!</v>
      </c>
      <c r="S47" s="303" t="e">
        <f t="shared" si="5"/>
        <v>#REF!</v>
      </c>
      <c r="T47" s="376" t="e">
        <f t="shared" si="6"/>
        <v>#REF!</v>
      </c>
      <c r="U47" s="303" t="e">
        <f t="shared" si="7"/>
        <v>#REF!</v>
      </c>
      <c r="V47" s="303">
        <f t="shared" ref="V47:V62" si="22">+I47</f>
        <v>50.152109039999999</v>
      </c>
      <c r="W47" s="376" t="e">
        <f t="shared" ref="W47:W62" si="23">(+U47-O47)/U47</f>
        <v>#REF!</v>
      </c>
      <c r="X47" s="303">
        <f t="shared" ref="X47:X62" si="24">+V47-I47</f>
        <v>0</v>
      </c>
    </row>
    <row r="48" spans="1:24" ht="15">
      <c r="A48" s="72"/>
      <c r="B48" s="63" t="s">
        <v>52</v>
      </c>
      <c r="C48" s="356"/>
      <c r="D48" s="69"/>
      <c r="E48" s="22" t="s">
        <v>163</v>
      </c>
      <c r="F48" s="22" t="s">
        <v>161</v>
      </c>
      <c r="G48" s="22">
        <v>10</v>
      </c>
      <c r="H48" s="22">
        <v>100</v>
      </c>
      <c r="I48" s="31">
        <v>62.649560160000007</v>
      </c>
      <c r="K48" s="55">
        <f t="shared" si="20"/>
        <v>0</v>
      </c>
      <c r="L48" s="311"/>
      <c r="M48" s="74">
        <f t="shared" si="21"/>
        <v>0</v>
      </c>
      <c r="N48" s="376" t="e">
        <f t="shared" si="3"/>
        <v>#REF!</v>
      </c>
      <c r="O48" s="374" t="e">
        <f>IF(B48="","",_xlfn.XLOOKUP(B48,#REF!,#REF!))</f>
        <v>#REF!</v>
      </c>
      <c r="P48" s="375">
        <f>IFERROR(IF(B48="","",_xlfn.XLOOKUP(B48,'[1]Order Sheet'!$A:$A,'[1]Order Sheet'!$T:$T)),0)</f>
        <v>14</v>
      </c>
      <c r="Q48" s="45"/>
      <c r="R48" s="303" t="e">
        <f t="shared" si="4"/>
        <v>#REF!</v>
      </c>
      <c r="S48" s="303" t="e">
        <f t="shared" si="5"/>
        <v>#REF!</v>
      </c>
      <c r="T48" s="376" t="e">
        <f t="shared" si="6"/>
        <v>#REF!</v>
      </c>
      <c r="U48" s="303" t="e">
        <f t="shared" si="7"/>
        <v>#REF!</v>
      </c>
      <c r="V48" s="303">
        <f t="shared" si="22"/>
        <v>62.649560160000007</v>
      </c>
      <c r="W48" s="376" t="e">
        <f t="shared" si="23"/>
        <v>#REF!</v>
      </c>
      <c r="X48" s="303">
        <f t="shared" si="24"/>
        <v>0</v>
      </c>
    </row>
    <row r="49" spans="1:24" ht="15">
      <c r="A49" s="72"/>
      <c r="B49" s="379" t="s">
        <v>53</v>
      </c>
      <c r="C49" s="380"/>
      <c r="D49" s="381"/>
      <c r="E49" s="382" t="s">
        <v>151</v>
      </c>
      <c r="F49" s="22" t="s">
        <v>161</v>
      </c>
      <c r="G49" s="22">
        <v>10</v>
      </c>
      <c r="H49" s="22">
        <v>100</v>
      </c>
      <c r="I49" s="31">
        <v>44.751793680000006</v>
      </c>
      <c r="K49" s="55">
        <f t="shared" si="20"/>
        <v>0</v>
      </c>
      <c r="L49" s="311"/>
      <c r="M49" s="74">
        <f t="shared" si="21"/>
        <v>0</v>
      </c>
      <c r="N49" s="376" t="e">
        <f t="shared" si="3"/>
        <v>#REF!</v>
      </c>
      <c r="O49" s="374" t="e">
        <f>IF(B49="","",_xlfn.XLOOKUP(B49,#REF!,#REF!))</f>
        <v>#REF!</v>
      </c>
      <c r="P49" s="375">
        <f>IFERROR(IF(B49="","",_xlfn.XLOOKUP(B49,'[1]Order Sheet'!$A:$A,'[1]Order Sheet'!$T:$T)),0)</f>
        <v>110</v>
      </c>
      <c r="Q49" s="45"/>
      <c r="R49" s="303" t="e">
        <f t="shared" si="4"/>
        <v>#REF!</v>
      </c>
      <c r="S49" s="303" t="e">
        <f t="shared" si="5"/>
        <v>#REF!</v>
      </c>
      <c r="T49" s="376" t="e">
        <f t="shared" si="6"/>
        <v>#REF!</v>
      </c>
      <c r="U49" s="303" t="e">
        <f t="shared" si="7"/>
        <v>#REF!</v>
      </c>
      <c r="V49" s="303">
        <f t="shared" si="22"/>
        <v>44.751793680000006</v>
      </c>
      <c r="W49" s="376" t="e">
        <f t="shared" si="23"/>
        <v>#REF!</v>
      </c>
      <c r="X49" s="303">
        <f t="shared" si="24"/>
        <v>0</v>
      </c>
    </row>
    <row r="50" spans="1:24" ht="15">
      <c r="A50" s="72"/>
      <c r="B50" s="63" t="s">
        <v>67</v>
      </c>
      <c r="C50" s="356"/>
      <c r="D50" s="69"/>
      <c r="E50" s="22" t="s">
        <v>153</v>
      </c>
      <c r="F50" s="22" t="s">
        <v>161</v>
      </c>
      <c r="G50" s="22">
        <v>10</v>
      </c>
      <c r="H50" s="22">
        <v>100</v>
      </c>
      <c r="I50" s="31">
        <v>71.443516320000001</v>
      </c>
      <c r="K50" s="55">
        <f t="shared" si="20"/>
        <v>0</v>
      </c>
      <c r="L50" s="311"/>
      <c r="M50" s="74">
        <f t="shared" si="21"/>
        <v>0</v>
      </c>
      <c r="N50" s="376" t="e">
        <f t="shared" si="3"/>
        <v>#REF!</v>
      </c>
      <c r="O50" s="374" t="e">
        <f>IF(B50="","",_xlfn.XLOOKUP(B50,#REF!,#REF!))</f>
        <v>#REF!</v>
      </c>
      <c r="P50" s="375">
        <f>IFERROR(IF(B50="","",_xlfn.XLOOKUP(B50,'[1]Order Sheet'!$A:$A,'[1]Order Sheet'!$T:$T)),0)</f>
        <v>10</v>
      </c>
      <c r="Q50" s="45"/>
      <c r="R50" s="303" t="e">
        <f t="shared" si="4"/>
        <v>#REF!</v>
      </c>
      <c r="S50" s="303" t="e">
        <f t="shared" si="5"/>
        <v>#REF!</v>
      </c>
      <c r="T50" s="376" t="e">
        <f t="shared" si="6"/>
        <v>#REF!</v>
      </c>
      <c r="U50" s="303" t="e">
        <f t="shared" si="7"/>
        <v>#REF!</v>
      </c>
      <c r="V50" s="303">
        <f t="shared" si="22"/>
        <v>71.443516320000001</v>
      </c>
      <c r="W50" s="376" t="e">
        <f t="shared" si="23"/>
        <v>#REF!</v>
      </c>
      <c r="X50" s="303">
        <f t="shared" si="24"/>
        <v>0</v>
      </c>
    </row>
    <row r="51" spans="1:24" ht="15">
      <c r="A51" s="72"/>
      <c r="B51" s="63" t="s">
        <v>68</v>
      </c>
      <c r="C51" s="356"/>
      <c r="D51" s="69"/>
      <c r="E51" s="22" t="s">
        <v>154</v>
      </c>
      <c r="F51" s="22" t="s">
        <v>161</v>
      </c>
      <c r="G51" s="22">
        <v>10</v>
      </c>
      <c r="H51" s="22">
        <v>50</v>
      </c>
      <c r="I51" s="31">
        <v>108.02106216000001</v>
      </c>
      <c r="K51" s="55">
        <f t="shared" si="20"/>
        <v>0</v>
      </c>
      <c r="L51" s="311"/>
      <c r="M51" s="74">
        <f t="shared" si="21"/>
        <v>0</v>
      </c>
      <c r="N51" s="376" t="e">
        <f t="shared" si="3"/>
        <v>#REF!</v>
      </c>
      <c r="O51" s="374" t="e">
        <f>IF(B51="","",_xlfn.XLOOKUP(B51,#REF!,#REF!))</f>
        <v>#REF!</v>
      </c>
      <c r="P51" s="375">
        <f>IFERROR(IF(B51="","",_xlfn.XLOOKUP(B51,'[1]Order Sheet'!$A:$A,'[1]Order Sheet'!$T:$T)),0)</f>
        <v>18</v>
      </c>
      <c r="Q51" s="45"/>
      <c r="R51" s="303" t="e">
        <f t="shared" si="4"/>
        <v>#REF!</v>
      </c>
      <c r="S51" s="303" t="e">
        <f t="shared" si="5"/>
        <v>#REF!</v>
      </c>
      <c r="T51" s="376" t="e">
        <f t="shared" si="6"/>
        <v>#REF!</v>
      </c>
      <c r="U51" s="303" t="e">
        <f t="shared" si="7"/>
        <v>#REF!</v>
      </c>
      <c r="V51" s="303">
        <f t="shared" si="22"/>
        <v>108.02106216000001</v>
      </c>
      <c r="W51" s="376" t="e">
        <f t="shared" si="23"/>
        <v>#REF!</v>
      </c>
      <c r="X51" s="303">
        <f t="shared" si="24"/>
        <v>0</v>
      </c>
    </row>
    <row r="52" spans="1:24" ht="15">
      <c r="A52" s="72"/>
      <c r="B52" s="63" t="s">
        <v>69</v>
      </c>
      <c r="C52" s="356"/>
      <c r="D52" s="69"/>
      <c r="E52" s="22" t="s">
        <v>155</v>
      </c>
      <c r="F52" s="22" t="s">
        <v>161</v>
      </c>
      <c r="G52" s="22">
        <v>10</v>
      </c>
      <c r="H52" s="22">
        <v>20</v>
      </c>
      <c r="I52" s="31">
        <v>167.58683568000004</v>
      </c>
      <c r="K52" s="55">
        <f t="shared" si="20"/>
        <v>0</v>
      </c>
      <c r="L52" s="311"/>
      <c r="M52" s="74">
        <f t="shared" si="21"/>
        <v>0</v>
      </c>
      <c r="N52" s="376" t="e">
        <f t="shared" si="3"/>
        <v>#REF!</v>
      </c>
      <c r="O52" s="374" t="e">
        <f>IF(B52="","",_xlfn.XLOOKUP(B52,#REF!,#REF!))</f>
        <v>#REF!</v>
      </c>
      <c r="P52" s="375">
        <f>IFERROR(IF(B52="","",_xlfn.XLOOKUP(B52,'[1]Order Sheet'!$A:$A,'[1]Order Sheet'!$T:$T)),0)</f>
        <v>3</v>
      </c>
      <c r="Q52" s="45"/>
      <c r="R52" s="303" t="e">
        <f t="shared" si="4"/>
        <v>#REF!</v>
      </c>
      <c r="S52" s="303" t="e">
        <f t="shared" si="5"/>
        <v>#REF!</v>
      </c>
      <c r="T52" s="376" t="e">
        <f t="shared" si="6"/>
        <v>#REF!</v>
      </c>
      <c r="U52" s="303" t="e">
        <f t="shared" si="7"/>
        <v>#REF!</v>
      </c>
      <c r="V52" s="303">
        <f t="shared" si="22"/>
        <v>167.58683568000004</v>
      </c>
      <c r="W52" s="376" t="e">
        <f t="shared" si="23"/>
        <v>#REF!</v>
      </c>
      <c r="X52" s="303">
        <f t="shared" si="24"/>
        <v>0</v>
      </c>
    </row>
    <row r="53" spans="1:24" ht="15">
      <c r="A53" s="72"/>
      <c r="B53" s="63" t="s">
        <v>70</v>
      </c>
      <c r="C53" s="356"/>
      <c r="D53" s="69"/>
      <c r="E53" s="22" t="s">
        <v>156</v>
      </c>
      <c r="F53" s="22" t="s">
        <v>161</v>
      </c>
      <c r="G53" s="22">
        <v>4</v>
      </c>
      <c r="H53" s="22">
        <v>20</v>
      </c>
      <c r="I53" s="31">
        <v>233.93989080000003</v>
      </c>
      <c r="K53" s="55">
        <f t="shared" si="20"/>
        <v>0</v>
      </c>
      <c r="L53" s="311"/>
      <c r="M53" s="74">
        <f t="shared" si="21"/>
        <v>0</v>
      </c>
      <c r="N53" s="376" t="e">
        <f t="shared" si="3"/>
        <v>#REF!</v>
      </c>
      <c r="O53" s="374" t="e">
        <f>IF(B53="","",_xlfn.XLOOKUP(B53,#REF!,#REF!))</f>
        <v>#REF!</v>
      </c>
      <c r="P53" s="375">
        <f>IFERROR(IF(B53="","",_xlfn.XLOOKUP(B53,'[1]Order Sheet'!$A:$A,'[1]Order Sheet'!$T:$T)),0)</f>
        <v>0</v>
      </c>
      <c r="Q53" s="45"/>
      <c r="R53" s="303" t="e">
        <f t="shared" si="4"/>
        <v>#REF!</v>
      </c>
      <c r="S53" s="303" t="e">
        <f t="shared" si="5"/>
        <v>#REF!</v>
      </c>
      <c r="T53" s="376" t="e">
        <f t="shared" si="6"/>
        <v>#REF!</v>
      </c>
      <c r="U53" s="303" t="e">
        <f t="shared" si="7"/>
        <v>#REF!</v>
      </c>
      <c r="V53" s="303">
        <f t="shared" si="22"/>
        <v>233.93989080000003</v>
      </c>
      <c r="W53" s="376" t="e">
        <f t="shared" si="23"/>
        <v>#REF!</v>
      </c>
      <c r="X53" s="303">
        <f t="shared" si="24"/>
        <v>0</v>
      </c>
    </row>
    <row r="54" spans="1:24" ht="15">
      <c r="A54" s="72"/>
      <c r="B54" s="63" t="s">
        <v>71</v>
      </c>
      <c r="C54" s="356"/>
      <c r="D54" s="69"/>
      <c r="E54" s="22" t="s">
        <v>157</v>
      </c>
      <c r="F54" s="22" t="s">
        <v>161</v>
      </c>
      <c r="G54" s="22">
        <v>4</v>
      </c>
      <c r="H54" s="22">
        <v>20</v>
      </c>
      <c r="I54" s="31">
        <v>372.35617056000007</v>
      </c>
      <c r="K54" s="55">
        <f t="shared" si="20"/>
        <v>0</v>
      </c>
      <c r="L54" s="311"/>
      <c r="M54" s="74">
        <f t="shared" si="21"/>
        <v>0</v>
      </c>
      <c r="N54" s="376" t="e">
        <f t="shared" si="3"/>
        <v>#REF!</v>
      </c>
      <c r="O54" s="374" t="e">
        <f>IF(B54="","",_xlfn.XLOOKUP(B54,#REF!,#REF!))</f>
        <v>#REF!</v>
      </c>
      <c r="P54" s="375">
        <f>IFERROR(IF(B54="","",_xlfn.XLOOKUP(B54,'[1]Order Sheet'!$A:$A,'[1]Order Sheet'!$T:$T)),0)</f>
        <v>1</v>
      </c>
      <c r="Q54" s="45"/>
      <c r="R54" s="303" t="e">
        <f t="shared" si="4"/>
        <v>#REF!</v>
      </c>
      <c r="S54" s="303" t="e">
        <f t="shared" si="5"/>
        <v>#REF!</v>
      </c>
      <c r="T54" s="376" t="e">
        <f t="shared" si="6"/>
        <v>#REF!</v>
      </c>
      <c r="U54" s="303" t="e">
        <f t="shared" si="7"/>
        <v>#REF!</v>
      </c>
      <c r="V54" s="303">
        <f t="shared" si="22"/>
        <v>372.35617056000007</v>
      </c>
      <c r="W54" s="376" t="e">
        <f t="shared" si="23"/>
        <v>#REF!</v>
      </c>
      <c r="X54" s="303">
        <f t="shared" si="24"/>
        <v>0</v>
      </c>
    </row>
    <row r="55" spans="1:24" ht="15">
      <c r="A55" s="72"/>
      <c r="B55" s="63">
        <v>7481204049800</v>
      </c>
      <c r="C55" s="356"/>
      <c r="D55" s="137" t="s">
        <v>328</v>
      </c>
      <c r="E55" s="22" t="s">
        <v>162</v>
      </c>
      <c r="F55" s="22" t="s">
        <v>161</v>
      </c>
      <c r="G55" s="22">
        <v>20</v>
      </c>
      <c r="H55" s="22">
        <v>200</v>
      </c>
      <c r="I55" s="31">
        <v>17.44036272</v>
      </c>
      <c r="K55" s="55">
        <f t="shared" si="20"/>
        <v>0</v>
      </c>
      <c r="L55" s="311"/>
      <c r="M55" s="74">
        <f t="shared" si="21"/>
        <v>0</v>
      </c>
      <c r="N55" s="376" t="e">
        <f t="shared" si="3"/>
        <v>#REF!</v>
      </c>
      <c r="O55" s="374" t="e">
        <f>IF(B55="","",_xlfn.XLOOKUP(B55,#REF!,#REF!))</f>
        <v>#REF!</v>
      </c>
      <c r="P55" s="375">
        <f>IFERROR(IF(B55="","",_xlfn.XLOOKUP(B55,'[1]Order Sheet'!$A:$A,'[1]Order Sheet'!$T:$T)),0)</f>
        <v>415</v>
      </c>
      <c r="Q55" s="45"/>
      <c r="R55" s="303" t="e">
        <f t="shared" si="4"/>
        <v>#REF!</v>
      </c>
      <c r="S55" s="303" t="e">
        <f t="shared" si="5"/>
        <v>#REF!</v>
      </c>
      <c r="T55" s="376" t="e">
        <f t="shared" si="6"/>
        <v>#REF!</v>
      </c>
      <c r="U55" s="303" t="e">
        <f t="shared" si="7"/>
        <v>#REF!</v>
      </c>
      <c r="V55" s="303">
        <f t="shared" si="22"/>
        <v>17.44036272</v>
      </c>
      <c r="W55" s="376" t="e">
        <f t="shared" si="23"/>
        <v>#REF!</v>
      </c>
      <c r="X55" s="303">
        <f t="shared" si="24"/>
        <v>0</v>
      </c>
    </row>
    <row r="56" spans="1:24" ht="15">
      <c r="A56" s="72"/>
      <c r="B56" s="63">
        <v>7481206069800</v>
      </c>
      <c r="C56" s="356"/>
      <c r="D56" s="137" t="s">
        <v>328</v>
      </c>
      <c r="E56" s="22" t="s">
        <v>163</v>
      </c>
      <c r="F56" s="22" t="s">
        <v>161</v>
      </c>
      <c r="G56" s="22">
        <v>10</v>
      </c>
      <c r="H56" s="22">
        <v>100</v>
      </c>
      <c r="I56" s="31">
        <v>21.896360640000001</v>
      </c>
      <c r="K56" s="55">
        <f t="shared" si="20"/>
        <v>0</v>
      </c>
      <c r="L56" s="311"/>
      <c r="M56" s="74">
        <f t="shared" si="21"/>
        <v>0</v>
      </c>
      <c r="N56" s="376" t="e">
        <f t="shared" si="3"/>
        <v>#REF!</v>
      </c>
      <c r="O56" s="374" t="e">
        <f>IF(B56="","",_xlfn.XLOOKUP(B56,#REF!,#REF!))</f>
        <v>#REF!</v>
      </c>
      <c r="P56" s="375">
        <f>IFERROR(IF(B56="","",_xlfn.XLOOKUP(B56,'[1]Order Sheet'!$A:$A,'[1]Order Sheet'!$T:$T)),0)</f>
        <v>60</v>
      </c>
      <c r="Q56" s="45"/>
      <c r="R56" s="303" t="e">
        <f t="shared" si="4"/>
        <v>#REF!</v>
      </c>
      <c r="S56" s="303" t="e">
        <f t="shared" si="5"/>
        <v>#REF!</v>
      </c>
      <c r="T56" s="376" t="e">
        <f t="shared" si="6"/>
        <v>#REF!</v>
      </c>
      <c r="U56" s="303" t="e">
        <f t="shared" si="7"/>
        <v>#REF!</v>
      </c>
      <c r="V56" s="303">
        <f t="shared" si="22"/>
        <v>21.896360640000001</v>
      </c>
      <c r="W56" s="376" t="e">
        <f t="shared" si="23"/>
        <v>#REF!</v>
      </c>
      <c r="X56" s="303">
        <f t="shared" si="24"/>
        <v>0</v>
      </c>
    </row>
    <row r="57" spans="1:24" ht="15">
      <c r="A57" s="72"/>
      <c r="B57" s="63">
        <v>7481208089800</v>
      </c>
      <c r="C57" s="356"/>
      <c r="D57" s="137" t="s">
        <v>328</v>
      </c>
      <c r="E57" s="22" t="s">
        <v>151</v>
      </c>
      <c r="F57" s="22" t="s">
        <v>161</v>
      </c>
      <c r="G57" s="22">
        <v>10</v>
      </c>
      <c r="H57" s="22">
        <v>100</v>
      </c>
      <c r="I57" s="31">
        <v>15.433688160000003</v>
      </c>
      <c r="K57" s="55">
        <f t="shared" si="20"/>
        <v>0</v>
      </c>
      <c r="L57" s="311"/>
      <c r="M57" s="74">
        <f t="shared" si="21"/>
        <v>0</v>
      </c>
      <c r="N57" s="376" t="e">
        <f t="shared" si="3"/>
        <v>#REF!</v>
      </c>
      <c r="O57" s="374" t="e">
        <f>IF(B57="","",_xlfn.XLOOKUP(B57,#REF!,#REF!))</f>
        <v>#REF!</v>
      </c>
      <c r="P57" s="375">
        <f>IFERROR(IF(B57="","",_xlfn.XLOOKUP(B57,'[1]Order Sheet'!$A:$A,'[1]Order Sheet'!$T:$T)),0)</f>
        <v>1020</v>
      </c>
      <c r="Q57" s="45"/>
      <c r="R57" s="303" t="e">
        <f t="shared" si="4"/>
        <v>#REF!</v>
      </c>
      <c r="S57" s="303" t="e">
        <f t="shared" si="5"/>
        <v>#REF!</v>
      </c>
      <c r="T57" s="376" t="e">
        <f t="shared" si="6"/>
        <v>#REF!</v>
      </c>
      <c r="U57" s="303" t="e">
        <f t="shared" si="7"/>
        <v>#REF!</v>
      </c>
      <c r="V57" s="303">
        <f t="shared" si="22"/>
        <v>15.433688160000003</v>
      </c>
      <c r="W57" s="376" t="e">
        <f t="shared" si="23"/>
        <v>#REF!</v>
      </c>
      <c r="X57" s="303">
        <f t="shared" si="24"/>
        <v>0</v>
      </c>
    </row>
    <row r="58" spans="1:24" ht="15">
      <c r="A58" s="72"/>
      <c r="B58" s="63">
        <v>7481212129800</v>
      </c>
      <c r="C58" s="356"/>
      <c r="D58" s="137" t="s">
        <v>328</v>
      </c>
      <c r="E58" s="22" t="s">
        <v>153</v>
      </c>
      <c r="F58" s="22" t="s">
        <v>161</v>
      </c>
      <c r="G58" s="22">
        <v>10</v>
      </c>
      <c r="H58" s="22">
        <v>100</v>
      </c>
      <c r="I58" s="31">
        <v>25.304756399999999</v>
      </c>
      <c r="K58" s="55">
        <f t="shared" si="20"/>
        <v>0</v>
      </c>
      <c r="L58" s="311"/>
      <c r="M58" s="74">
        <f t="shared" si="21"/>
        <v>0</v>
      </c>
      <c r="N58" s="376" t="e">
        <f t="shared" si="3"/>
        <v>#REF!</v>
      </c>
      <c r="O58" s="374" t="e">
        <f>IF(B58="","",_xlfn.XLOOKUP(B58,#REF!,#REF!))</f>
        <v>#REF!</v>
      </c>
      <c r="P58" s="375">
        <f>IFERROR(IF(B58="","",_xlfn.XLOOKUP(B58,'[1]Order Sheet'!$A:$A,'[1]Order Sheet'!$T:$T)),0)</f>
        <v>5375</v>
      </c>
      <c r="Q58" s="45"/>
      <c r="R58" s="303" t="e">
        <f t="shared" si="4"/>
        <v>#REF!</v>
      </c>
      <c r="S58" s="303" t="e">
        <f t="shared" si="5"/>
        <v>#REF!</v>
      </c>
      <c r="T58" s="376" t="e">
        <f t="shared" si="6"/>
        <v>#REF!</v>
      </c>
      <c r="U58" s="303" t="e">
        <f t="shared" si="7"/>
        <v>#REF!</v>
      </c>
      <c r="V58" s="303">
        <f t="shared" si="22"/>
        <v>25.304756399999999</v>
      </c>
      <c r="W58" s="376" t="e">
        <f t="shared" si="23"/>
        <v>#REF!</v>
      </c>
      <c r="X58" s="303">
        <f t="shared" si="24"/>
        <v>0</v>
      </c>
    </row>
    <row r="59" spans="1:24" ht="15">
      <c r="A59" s="72"/>
      <c r="B59" s="63">
        <v>7481216169800</v>
      </c>
      <c r="C59" s="356"/>
      <c r="D59" s="137" t="s">
        <v>328</v>
      </c>
      <c r="E59" s="22" t="s">
        <v>154</v>
      </c>
      <c r="F59" s="22" t="s">
        <v>161</v>
      </c>
      <c r="G59" s="22">
        <v>10</v>
      </c>
      <c r="H59" s="22">
        <v>50</v>
      </c>
      <c r="I59" s="31">
        <v>36.429996240000008</v>
      </c>
      <c r="K59" s="55">
        <f t="shared" si="20"/>
        <v>0</v>
      </c>
      <c r="L59" s="311"/>
      <c r="M59" s="74">
        <f t="shared" si="21"/>
        <v>0</v>
      </c>
      <c r="N59" s="376" t="e">
        <f t="shared" si="3"/>
        <v>#REF!</v>
      </c>
      <c r="O59" s="374" t="e">
        <f>IF(B59="","",_xlfn.XLOOKUP(B59,#REF!,#REF!))</f>
        <v>#REF!</v>
      </c>
      <c r="P59" s="375">
        <f>IFERROR(IF(B59="","",_xlfn.XLOOKUP(B59,'[1]Order Sheet'!$A:$A,'[1]Order Sheet'!$T:$T)),0)</f>
        <v>106</v>
      </c>
      <c r="Q59" s="45"/>
      <c r="R59" s="303" t="e">
        <f t="shared" si="4"/>
        <v>#REF!</v>
      </c>
      <c r="S59" s="303" t="e">
        <f t="shared" si="5"/>
        <v>#REF!</v>
      </c>
      <c r="T59" s="376" t="e">
        <f t="shared" si="6"/>
        <v>#REF!</v>
      </c>
      <c r="U59" s="303" t="e">
        <f t="shared" si="7"/>
        <v>#REF!</v>
      </c>
      <c r="V59" s="303">
        <f t="shared" si="22"/>
        <v>36.429996240000008</v>
      </c>
      <c r="W59" s="376" t="e">
        <f t="shared" si="23"/>
        <v>#REF!</v>
      </c>
      <c r="X59" s="303">
        <f t="shared" si="24"/>
        <v>0</v>
      </c>
    </row>
    <row r="60" spans="1:24" ht="15">
      <c r="A60" s="72"/>
      <c r="B60" s="63">
        <v>7481220209800</v>
      </c>
      <c r="C60" s="356"/>
      <c r="D60" s="137" t="s">
        <v>328</v>
      </c>
      <c r="E60" s="22" t="s">
        <v>155</v>
      </c>
      <c r="F60" s="22" t="s">
        <v>161</v>
      </c>
      <c r="G60" s="22">
        <v>10</v>
      </c>
      <c r="H60" s="22">
        <v>20</v>
      </c>
      <c r="I60" s="31">
        <v>61.675732800000013</v>
      </c>
      <c r="K60" s="55">
        <f t="shared" si="20"/>
        <v>0</v>
      </c>
      <c r="L60" s="311"/>
      <c r="M60" s="74">
        <f t="shared" si="21"/>
        <v>0</v>
      </c>
      <c r="N60" s="376" t="e">
        <f t="shared" si="3"/>
        <v>#REF!</v>
      </c>
      <c r="O60" s="374" t="e">
        <f>IF(B60="","",_xlfn.XLOOKUP(B60,#REF!,#REF!))</f>
        <v>#REF!</v>
      </c>
      <c r="P60" s="375">
        <f>IFERROR(IF(B60="","",_xlfn.XLOOKUP(B60,'[1]Order Sheet'!$A:$A,'[1]Order Sheet'!$T:$T)),0)</f>
        <v>0</v>
      </c>
      <c r="Q60" s="45"/>
      <c r="R60" s="303" t="e">
        <f t="shared" si="4"/>
        <v>#REF!</v>
      </c>
      <c r="S60" s="303" t="e">
        <f t="shared" si="5"/>
        <v>#REF!</v>
      </c>
      <c r="T60" s="376" t="e">
        <f t="shared" si="6"/>
        <v>#REF!</v>
      </c>
      <c r="U60" s="303" t="e">
        <f t="shared" si="7"/>
        <v>#REF!</v>
      </c>
      <c r="V60" s="303">
        <f t="shared" si="22"/>
        <v>61.675732800000013</v>
      </c>
      <c r="W60" s="376" t="e">
        <f t="shared" si="23"/>
        <v>#REF!</v>
      </c>
      <c r="X60" s="303">
        <f t="shared" si="24"/>
        <v>0</v>
      </c>
    </row>
    <row r="61" spans="1:24" ht="15">
      <c r="A61" s="72"/>
      <c r="B61" s="63">
        <v>7481224249800</v>
      </c>
      <c r="C61" s="356"/>
      <c r="D61" s="137" t="s">
        <v>328</v>
      </c>
      <c r="E61" s="22" t="s">
        <v>156</v>
      </c>
      <c r="F61" s="22" t="s">
        <v>161</v>
      </c>
      <c r="G61" s="22">
        <v>4</v>
      </c>
      <c r="H61" s="22">
        <v>20</v>
      </c>
      <c r="I61" s="31">
        <v>79.839088559999993</v>
      </c>
      <c r="K61" s="55">
        <f t="shared" si="20"/>
        <v>0</v>
      </c>
      <c r="L61" s="311"/>
      <c r="M61" s="74">
        <f t="shared" si="21"/>
        <v>0</v>
      </c>
      <c r="N61" s="376" t="e">
        <f t="shared" si="3"/>
        <v>#REF!</v>
      </c>
      <c r="O61" s="374" t="e">
        <f>IF(B61="","",_xlfn.XLOOKUP(B61,#REF!,#REF!))</f>
        <v>#REF!</v>
      </c>
      <c r="P61" s="375">
        <f>IFERROR(IF(B61="","",_xlfn.XLOOKUP(B61,'[1]Order Sheet'!$A:$A,'[1]Order Sheet'!$T:$T)),0)</f>
        <v>16</v>
      </c>
      <c r="Q61" s="45"/>
      <c r="R61" s="303" t="e">
        <f t="shared" si="4"/>
        <v>#REF!</v>
      </c>
      <c r="S61" s="303" t="e">
        <f t="shared" si="5"/>
        <v>#REF!</v>
      </c>
      <c r="T61" s="376" t="e">
        <f t="shared" si="6"/>
        <v>#REF!</v>
      </c>
      <c r="U61" s="303" t="e">
        <f t="shared" si="7"/>
        <v>#REF!</v>
      </c>
      <c r="V61" s="303">
        <f t="shared" si="22"/>
        <v>79.839088559999993</v>
      </c>
      <c r="W61" s="376" t="e">
        <f t="shared" si="23"/>
        <v>#REF!</v>
      </c>
      <c r="X61" s="303">
        <f t="shared" si="24"/>
        <v>0</v>
      </c>
    </row>
    <row r="62" spans="1:24" ht="15">
      <c r="A62" s="72"/>
      <c r="B62" s="81">
        <v>7481232329800</v>
      </c>
      <c r="C62" s="358"/>
      <c r="D62" s="137" t="s">
        <v>328</v>
      </c>
      <c r="E62" s="37" t="s">
        <v>157</v>
      </c>
      <c r="F62" s="37" t="s">
        <v>161</v>
      </c>
      <c r="G62" s="37">
        <v>4</v>
      </c>
      <c r="H62" s="37">
        <v>20</v>
      </c>
      <c r="I62" s="38">
        <v>125.8598088</v>
      </c>
      <c r="K62" s="82">
        <f t="shared" si="20"/>
        <v>0</v>
      </c>
      <c r="L62" s="313"/>
      <c r="M62" s="83">
        <f t="shared" si="21"/>
        <v>0</v>
      </c>
      <c r="N62" s="376" t="e">
        <f t="shared" si="3"/>
        <v>#REF!</v>
      </c>
      <c r="O62" s="374" t="e">
        <f>IF(B62="","",_xlfn.XLOOKUP(B62,#REF!,#REF!))</f>
        <v>#REF!</v>
      </c>
      <c r="P62" s="375">
        <f>IFERROR(IF(B62="","",_xlfn.XLOOKUP(B62,'[1]Order Sheet'!$A:$A,'[1]Order Sheet'!$T:$T)),0)</f>
        <v>0</v>
      </c>
      <c r="Q62" s="45"/>
      <c r="R62" s="303" t="e">
        <f t="shared" si="4"/>
        <v>#REF!</v>
      </c>
      <c r="S62" s="303" t="e">
        <f t="shared" si="5"/>
        <v>#REF!</v>
      </c>
      <c r="T62" s="376" t="e">
        <f t="shared" si="6"/>
        <v>#REF!</v>
      </c>
      <c r="U62" s="303" t="e">
        <f t="shared" si="7"/>
        <v>#REF!</v>
      </c>
      <c r="V62" s="303">
        <f t="shared" si="22"/>
        <v>125.8598088</v>
      </c>
      <c r="W62" s="376" t="e">
        <f t="shared" si="23"/>
        <v>#REF!</v>
      </c>
      <c r="X62" s="303">
        <f t="shared" si="24"/>
        <v>0</v>
      </c>
    </row>
    <row r="63" spans="1:24" ht="16" thickBot="1">
      <c r="A63" s="72"/>
      <c r="B63" s="305" t="s">
        <v>296</v>
      </c>
      <c r="C63" s="360"/>
      <c r="D63" s="138"/>
      <c r="E63" s="37"/>
      <c r="F63" s="37"/>
      <c r="G63" s="37"/>
      <c r="H63" s="37"/>
      <c r="I63" s="38"/>
      <c r="K63" s="82"/>
      <c r="L63" s="313"/>
      <c r="M63" s="83"/>
      <c r="N63" s="376"/>
      <c r="Q63" s="45"/>
      <c r="R63" s="303"/>
      <c r="S63" s="303"/>
      <c r="T63" s="376"/>
      <c r="U63" s="303"/>
      <c r="V63" s="303"/>
      <c r="W63" s="376"/>
    </row>
    <row r="64" spans="1:24" ht="15">
      <c r="A64" s="72"/>
      <c r="B64" s="81"/>
      <c r="C64" s="358"/>
      <c r="D64" s="138"/>
      <c r="E64" s="37"/>
      <c r="F64" s="37"/>
      <c r="G64" s="37"/>
      <c r="H64" s="37"/>
      <c r="I64" s="38"/>
      <c r="K64" s="82"/>
      <c r="L64" s="313"/>
      <c r="M64" s="83"/>
      <c r="N64" s="376"/>
      <c r="Q64" s="45"/>
      <c r="R64" s="303"/>
      <c r="S64" s="303"/>
      <c r="T64" s="376"/>
      <c r="U64" s="303"/>
      <c r="V64" s="303"/>
      <c r="W64" s="376"/>
    </row>
    <row r="65" spans="1:24" ht="15">
      <c r="A65" s="26"/>
      <c r="B65" s="63">
        <v>7481538389800</v>
      </c>
      <c r="C65" s="356"/>
      <c r="D65" s="137" t="s">
        <v>328</v>
      </c>
      <c r="E65" s="22" t="s">
        <v>159</v>
      </c>
      <c r="F65" s="22" t="s">
        <v>161</v>
      </c>
      <c r="G65" s="22">
        <v>4</v>
      </c>
      <c r="H65" s="22">
        <v>20</v>
      </c>
      <c r="I65" s="31">
        <v>623.47083480000003</v>
      </c>
      <c r="J65" s="23"/>
      <c r="K65" s="55">
        <f t="shared" si="20"/>
        <v>0</v>
      </c>
      <c r="L65" s="304"/>
      <c r="M65" s="51">
        <f t="shared" si="21"/>
        <v>0</v>
      </c>
      <c r="N65" s="376" t="e">
        <f t="shared" si="3"/>
        <v>#REF!</v>
      </c>
      <c r="O65" s="374" t="e">
        <f>IF(B65="","",_xlfn.XLOOKUP(B65,#REF!,#REF!))</f>
        <v>#REF!</v>
      </c>
      <c r="P65" s="375">
        <f>IFERROR(IF(B65="","",_xlfn.XLOOKUP(B65,'[1]Order Sheet'!$A:$A,'[1]Order Sheet'!$T:$T)),0)</f>
        <v>0</v>
      </c>
      <c r="Q65" s="45"/>
      <c r="R65" s="303" t="e">
        <f t="shared" si="4"/>
        <v>#REF!</v>
      </c>
      <c r="S65" s="303" t="e">
        <f t="shared" si="5"/>
        <v>#REF!</v>
      </c>
      <c r="T65" s="376" t="e">
        <f t="shared" si="6"/>
        <v>#REF!</v>
      </c>
      <c r="U65" s="303">
        <f t="shared" ref="U65" si="25">+V65*0.34</f>
        <v>211.98008383200002</v>
      </c>
      <c r="V65" s="303">
        <f>+I65</f>
        <v>623.47083480000003</v>
      </c>
      <c r="W65" s="376" t="e">
        <f>(+U65-O65)/U65</f>
        <v>#REF!</v>
      </c>
      <c r="X65" s="303">
        <f>+V65-I65</f>
        <v>0</v>
      </c>
    </row>
    <row r="66" spans="1:24" s="23" customFormat="1" ht="15" customHeight="1" thickBot="1">
      <c r="A66" s="26"/>
      <c r="B66" s="305" t="s">
        <v>297</v>
      </c>
      <c r="C66" s="357"/>
      <c r="D66" s="70"/>
      <c r="E66" s="32"/>
      <c r="F66" s="32"/>
      <c r="G66" s="32"/>
      <c r="H66" s="32"/>
      <c r="I66" s="33"/>
      <c r="K66" s="56"/>
      <c r="L66" s="306"/>
      <c r="M66" s="52"/>
      <c r="N66" s="376"/>
      <c r="Q66" s="45"/>
      <c r="R66" s="303"/>
      <c r="S66" s="303"/>
      <c r="T66" s="376"/>
      <c r="U66" s="303"/>
      <c r="V66" s="303"/>
      <c r="W66" s="376"/>
    </row>
    <row r="67" spans="1:24" ht="15">
      <c r="A67" s="84"/>
      <c r="B67" s="62" t="s">
        <v>61</v>
      </c>
      <c r="C67" s="355"/>
      <c r="D67" s="71"/>
      <c r="E67" s="29" t="s">
        <v>151</v>
      </c>
      <c r="F67" s="29" t="s">
        <v>168</v>
      </c>
      <c r="G67" s="29">
        <v>5</v>
      </c>
      <c r="H67" s="29">
        <v>100</v>
      </c>
      <c r="I67" s="30">
        <v>37.1087244</v>
      </c>
      <c r="K67" s="54">
        <f t="shared" si="20"/>
        <v>0</v>
      </c>
      <c r="L67" s="312"/>
      <c r="M67" s="77">
        <f t="shared" si="21"/>
        <v>0</v>
      </c>
      <c r="N67" s="376" t="e">
        <f t="shared" si="3"/>
        <v>#REF!</v>
      </c>
      <c r="O67" s="374" t="e">
        <f>IF(B67="","",_xlfn.XLOOKUP(B67,#REF!,#REF!))</f>
        <v>#REF!</v>
      </c>
      <c r="P67" s="375">
        <f>IFERROR(IF(B67="","",_xlfn.XLOOKUP(B67,'[1]Order Sheet'!$A:$A,'[1]Order Sheet'!$T:$T)),0)</f>
        <v>4063</v>
      </c>
      <c r="Q67" s="45"/>
      <c r="R67" s="303" t="e">
        <f t="shared" si="4"/>
        <v>#REF!</v>
      </c>
      <c r="S67" s="303" t="e">
        <f t="shared" si="5"/>
        <v>#REF!</v>
      </c>
      <c r="T67" s="376" t="e">
        <f t="shared" si="6"/>
        <v>#REF!</v>
      </c>
      <c r="U67" s="303" t="e">
        <f t="shared" si="7"/>
        <v>#REF!</v>
      </c>
      <c r="V67" s="303">
        <f t="shared" ref="V67:V69" si="26">+I67</f>
        <v>37.1087244</v>
      </c>
      <c r="W67" s="376" t="e">
        <f>(+U67-O67)/U67</f>
        <v>#REF!</v>
      </c>
      <c r="X67" s="303">
        <f t="shared" ref="X67:X69" si="27">+V67-I67</f>
        <v>0</v>
      </c>
    </row>
    <row r="68" spans="1:24" ht="15">
      <c r="A68" s="72"/>
      <c r="B68" s="63" t="s">
        <v>63</v>
      </c>
      <c r="C68" s="356"/>
      <c r="D68" s="69"/>
      <c r="E68" s="22" t="s">
        <v>153</v>
      </c>
      <c r="F68" s="22" t="s">
        <v>168</v>
      </c>
      <c r="G68" s="22">
        <v>5</v>
      </c>
      <c r="H68" s="22">
        <v>100</v>
      </c>
      <c r="I68" s="31">
        <v>58.828025519999997</v>
      </c>
      <c r="K68" s="55">
        <f t="shared" si="20"/>
        <v>0</v>
      </c>
      <c r="L68" s="311"/>
      <c r="M68" s="74">
        <f t="shared" si="21"/>
        <v>0</v>
      </c>
      <c r="N68" s="376" t="e">
        <f t="shared" si="3"/>
        <v>#REF!</v>
      </c>
      <c r="O68" s="374" t="e">
        <f>IF(B68="","",_xlfn.XLOOKUP(B68,#REF!,#REF!))</f>
        <v>#REF!</v>
      </c>
      <c r="P68" s="375">
        <f>IFERROR(IF(B68="","",_xlfn.XLOOKUP(B68,'[1]Order Sheet'!$A:$A,'[1]Order Sheet'!$T:$T)),0)</f>
        <v>2243</v>
      </c>
      <c r="Q68" s="45"/>
      <c r="R68" s="303" t="e">
        <f t="shared" si="4"/>
        <v>#REF!</v>
      </c>
      <c r="S68" s="303" t="e">
        <f t="shared" si="5"/>
        <v>#REF!</v>
      </c>
      <c r="T68" s="376" t="e">
        <f t="shared" si="6"/>
        <v>#REF!</v>
      </c>
      <c r="U68" s="303" t="e">
        <f t="shared" si="7"/>
        <v>#REF!</v>
      </c>
      <c r="V68" s="303">
        <f t="shared" si="26"/>
        <v>58.828025519999997</v>
      </c>
      <c r="W68" s="376" t="e">
        <f>(+U68-O68)/U68</f>
        <v>#REF!</v>
      </c>
      <c r="X68" s="303">
        <f t="shared" si="27"/>
        <v>0</v>
      </c>
    </row>
    <row r="69" spans="1:24" ht="15">
      <c r="A69" s="72"/>
      <c r="B69" s="63" t="s">
        <v>65</v>
      </c>
      <c r="C69" s="356"/>
      <c r="D69" s="69"/>
      <c r="E69" s="22" t="s">
        <v>154</v>
      </c>
      <c r="F69" s="22" t="s">
        <v>168</v>
      </c>
      <c r="G69" s="22">
        <v>5</v>
      </c>
      <c r="H69" s="22">
        <v>50</v>
      </c>
      <c r="I69" s="31">
        <v>81.831008160000025</v>
      </c>
      <c r="K69" s="55">
        <f t="shared" si="20"/>
        <v>0</v>
      </c>
      <c r="L69" s="311"/>
      <c r="M69" s="74">
        <f t="shared" si="21"/>
        <v>0</v>
      </c>
      <c r="N69" s="376" t="e">
        <f t="shared" si="3"/>
        <v>#REF!</v>
      </c>
      <c r="O69" s="374" t="e">
        <f>IF(B69="","",_xlfn.XLOOKUP(B69,#REF!,#REF!))</f>
        <v>#REF!</v>
      </c>
      <c r="P69" s="375">
        <f>IFERROR(IF(B69="","",_xlfn.XLOOKUP(B69,'[1]Order Sheet'!$A:$A,'[1]Order Sheet'!$T:$T)),0)</f>
        <v>215</v>
      </c>
      <c r="Q69" s="45"/>
      <c r="R69" s="303" t="e">
        <f t="shared" si="4"/>
        <v>#REF!</v>
      </c>
      <c r="S69" s="303" t="e">
        <f t="shared" si="5"/>
        <v>#REF!</v>
      </c>
      <c r="T69" s="376" t="e">
        <f t="shared" si="6"/>
        <v>#REF!</v>
      </c>
      <c r="U69" s="303" t="e">
        <f t="shared" si="7"/>
        <v>#REF!</v>
      </c>
      <c r="V69" s="303">
        <f t="shared" si="26"/>
        <v>81.831008160000025</v>
      </c>
      <c r="W69" s="376" t="e">
        <f>(+U69-O69)/U69</f>
        <v>#REF!</v>
      </c>
      <c r="X69" s="303">
        <f t="shared" si="27"/>
        <v>0</v>
      </c>
    </row>
    <row r="70" spans="1:24" ht="15">
      <c r="A70" s="72"/>
      <c r="B70" s="78"/>
      <c r="C70" s="65"/>
      <c r="D70" s="79"/>
      <c r="E70" s="45"/>
      <c r="F70" s="45"/>
      <c r="G70" s="45"/>
      <c r="H70" s="45"/>
      <c r="I70" s="48"/>
      <c r="K70" s="57"/>
      <c r="L70" s="314"/>
      <c r="M70" s="92"/>
      <c r="N70" s="376"/>
      <c r="Q70" s="45"/>
      <c r="R70" s="303"/>
      <c r="S70" s="303"/>
      <c r="T70" s="376"/>
      <c r="U70" s="303"/>
      <c r="V70" s="303"/>
      <c r="W70" s="376"/>
    </row>
    <row r="71" spans="1:24" ht="15">
      <c r="A71" s="72"/>
      <c r="B71" s="78"/>
      <c r="C71" s="65"/>
      <c r="D71" s="79"/>
      <c r="E71" s="45"/>
      <c r="F71" s="45"/>
      <c r="G71" s="45"/>
      <c r="H71" s="45"/>
      <c r="I71" s="48"/>
      <c r="K71" s="58"/>
      <c r="L71" s="315"/>
      <c r="M71" s="91"/>
      <c r="N71" s="376"/>
      <c r="Q71" s="45"/>
      <c r="R71" s="303"/>
      <c r="S71" s="303"/>
      <c r="T71" s="376"/>
      <c r="U71" s="303"/>
      <c r="V71" s="303"/>
      <c r="W71" s="376"/>
    </row>
    <row r="72" spans="1:24" ht="16" thickBot="1">
      <c r="A72" s="73"/>
      <c r="B72" s="86"/>
      <c r="C72" s="361"/>
      <c r="D72" s="87"/>
      <c r="E72" s="39"/>
      <c r="F72" s="39"/>
      <c r="G72" s="39"/>
      <c r="H72" s="39"/>
      <c r="I72" s="40"/>
      <c r="K72" s="59"/>
      <c r="L72" s="316"/>
      <c r="M72" s="61"/>
      <c r="N72" s="376"/>
      <c r="Q72" s="45"/>
      <c r="R72" s="303"/>
      <c r="S72" s="303"/>
      <c r="T72" s="376"/>
      <c r="U72" s="303"/>
      <c r="V72" s="303"/>
      <c r="W72" s="376"/>
    </row>
    <row r="73" spans="1:24" ht="15" customHeight="1">
      <c r="K73" s="24"/>
      <c r="L73" s="281"/>
      <c r="M73" s="24"/>
      <c r="N73" s="376"/>
      <c r="Q73" s="45"/>
      <c r="R73" s="303"/>
      <c r="S73" s="303"/>
      <c r="T73" s="376"/>
      <c r="U73" s="303"/>
      <c r="V73" s="303"/>
      <c r="W73" s="376"/>
    </row>
    <row r="74" spans="1:24" ht="15" customHeight="1">
      <c r="K74" s="24"/>
      <c r="L74" s="281"/>
      <c r="M74" s="24"/>
      <c r="N74" s="376"/>
      <c r="Q74" s="45"/>
      <c r="R74" s="303"/>
      <c r="S74" s="303"/>
      <c r="T74" s="376"/>
      <c r="U74" s="303"/>
      <c r="V74" s="303"/>
      <c r="W74" s="376"/>
    </row>
    <row r="75" spans="1:24" ht="15" customHeight="1">
      <c r="K75" s="24"/>
      <c r="L75" s="281"/>
      <c r="M75" s="24"/>
      <c r="N75" s="376"/>
      <c r="Q75" s="45"/>
      <c r="R75" s="303"/>
      <c r="S75" s="303"/>
      <c r="T75" s="376"/>
      <c r="U75" s="303"/>
      <c r="V75" s="303"/>
      <c r="W75" s="376"/>
    </row>
    <row r="76" spans="1:24" s="14" customFormat="1" ht="19.5" customHeight="1">
      <c r="A76" s="317" t="s">
        <v>275</v>
      </c>
      <c r="B76" s="13"/>
      <c r="C76" s="13"/>
      <c r="D76" s="16"/>
      <c r="G76" s="318"/>
      <c r="H76" s="283" t="s">
        <v>21</v>
      </c>
      <c r="I76" s="17"/>
      <c r="J76" s="2"/>
      <c r="K76" s="46"/>
      <c r="L76" s="279"/>
      <c r="M76" s="24"/>
      <c r="N76" s="376"/>
      <c r="Q76" s="45"/>
      <c r="R76" s="303"/>
      <c r="S76" s="303"/>
      <c r="T76" s="376"/>
      <c r="U76" s="303"/>
      <c r="V76" s="303"/>
      <c r="W76" s="376"/>
    </row>
    <row r="77" spans="1:24" s="14" customFormat="1" ht="21" thickBot="1">
      <c r="A77" s="15"/>
      <c r="B77" s="13"/>
      <c r="C77" s="13"/>
      <c r="D77" s="16"/>
      <c r="H77" s="112"/>
      <c r="I77" s="18"/>
      <c r="J77" s="2"/>
      <c r="K77" s="46"/>
      <c r="L77" s="285"/>
      <c r="M77" s="46"/>
      <c r="N77" s="376"/>
      <c r="Q77" s="45"/>
      <c r="R77" s="303"/>
      <c r="S77" s="303"/>
      <c r="T77" s="376"/>
      <c r="U77" s="303"/>
      <c r="V77" s="303"/>
      <c r="W77" s="376"/>
    </row>
    <row r="78" spans="1:24" s="23" customFormat="1" ht="15">
      <c r="A78" s="286" t="s">
        <v>9</v>
      </c>
      <c r="B78" s="287"/>
      <c r="C78" s="287"/>
      <c r="D78" s="288" t="s">
        <v>13</v>
      </c>
      <c r="E78" s="289"/>
      <c r="F78" s="289"/>
      <c r="G78" s="390" t="s">
        <v>24</v>
      </c>
      <c r="H78" s="390"/>
      <c r="I78" s="290"/>
      <c r="J78" s="1"/>
      <c r="K78" s="291" t="s">
        <v>2</v>
      </c>
      <c r="L78" s="292" t="s">
        <v>3</v>
      </c>
      <c r="M78" s="293"/>
      <c r="N78" s="376"/>
      <c r="Q78" s="45"/>
      <c r="R78" s="303"/>
      <c r="S78" s="303"/>
      <c r="T78" s="376"/>
      <c r="U78" s="303"/>
      <c r="V78" s="303"/>
      <c r="W78" s="376"/>
    </row>
    <row r="79" spans="1:24" s="23" customFormat="1" ht="16" thickBot="1">
      <c r="A79" s="294"/>
      <c r="B79" s="295" t="s">
        <v>4</v>
      </c>
      <c r="C79" s="295"/>
      <c r="D79" s="296" t="s">
        <v>14</v>
      </c>
      <c r="E79" s="297" t="s">
        <v>5</v>
      </c>
      <c r="F79" s="297" t="s">
        <v>150</v>
      </c>
      <c r="G79" s="297" t="s">
        <v>22</v>
      </c>
      <c r="H79" s="297" t="s">
        <v>23</v>
      </c>
      <c r="I79" s="298"/>
      <c r="J79" s="1"/>
      <c r="K79" s="299" t="s">
        <v>6</v>
      </c>
      <c r="L79" s="300" t="s">
        <v>7</v>
      </c>
      <c r="M79" s="301" t="s">
        <v>8</v>
      </c>
      <c r="N79" s="376"/>
      <c r="Q79" s="45"/>
      <c r="R79" s="303"/>
      <c r="S79" s="303"/>
      <c r="T79" s="376"/>
      <c r="U79" s="303"/>
      <c r="V79" s="303"/>
      <c r="W79" s="376"/>
    </row>
    <row r="80" spans="1:24" ht="15">
      <c r="A80" s="84"/>
      <c r="B80" s="62" t="s">
        <v>77</v>
      </c>
      <c r="C80" s="355"/>
      <c r="D80" s="71"/>
      <c r="E80" s="29" t="s">
        <v>151</v>
      </c>
      <c r="F80" s="29" t="s">
        <v>166</v>
      </c>
      <c r="G80" s="29">
        <v>10</v>
      </c>
      <c r="H80" s="29">
        <v>100</v>
      </c>
      <c r="I80" s="30">
        <v>11.791176470588235</v>
      </c>
      <c r="K80" s="54">
        <f t="shared" ref="K80:K82" si="28">I80*$M$4</f>
        <v>0</v>
      </c>
      <c r="L80" s="312"/>
      <c r="M80" s="77">
        <f t="shared" ref="M80:M82" si="29">L80*K80</f>
        <v>0</v>
      </c>
      <c r="N80" s="376" t="e">
        <f t="shared" ref="N80:N127" si="30">IF(B80="","",(K80-O80)/K80)</f>
        <v>#REF!</v>
      </c>
      <c r="O80" s="374" t="e">
        <f>IF(B80="","",_xlfn.XLOOKUP(B80,#REF!,#REF!))</f>
        <v>#REF!</v>
      </c>
      <c r="P80" s="375">
        <f>IFERROR(IF(B80="","",_xlfn.XLOOKUP(B80,'[1]Order Sheet'!$A:$A,'[1]Order Sheet'!$T:$T)),0)</f>
        <v>12085</v>
      </c>
      <c r="Q80" s="45"/>
      <c r="R80" s="303" t="e">
        <f t="shared" ref="R80:R127" si="31">O80/0.7</f>
        <v>#REF!</v>
      </c>
      <c r="S80" s="303" t="e">
        <f t="shared" ref="S80:S127" si="32">R80-O80</f>
        <v>#REF!</v>
      </c>
      <c r="T80" s="376" t="e">
        <f t="shared" ref="T80:T127" si="33">+S80/R80</f>
        <v>#REF!</v>
      </c>
      <c r="U80" s="303" t="e">
        <f t="shared" ref="U80:U118" si="34">IF(T80&gt;N80,R80,K80)</f>
        <v>#REF!</v>
      </c>
      <c r="V80" s="303" t="e">
        <f>+U80/M$4</f>
        <v>#REF!</v>
      </c>
      <c r="W80" s="376" t="e">
        <f>(+U80-O80)/U80</f>
        <v>#REF!</v>
      </c>
      <c r="X80" s="303" t="e">
        <f t="shared" ref="X80:X82" si="35">+V80-I80</f>
        <v>#REF!</v>
      </c>
    </row>
    <row r="81" spans="1:24" ht="15">
      <c r="A81" s="72"/>
      <c r="B81" s="63" t="s">
        <v>78</v>
      </c>
      <c r="C81" s="356"/>
      <c r="D81" s="69"/>
      <c r="E81" s="22" t="s">
        <v>153</v>
      </c>
      <c r="F81" s="22" t="s">
        <v>166</v>
      </c>
      <c r="G81" s="22">
        <v>10</v>
      </c>
      <c r="H81" s="22">
        <v>100</v>
      </c>
      <c r="I81" s="31">
        <v>19.004388480000003</v>
      </c>
      <c r="K81" s="55">
        <f t="shared" si="28"/>
        <v>0</v>
      </c>
      <c r="L81" s="311"/>
      <c r="M81" s="74">
        <f t="shared" si="29"/>
        <v>0</v>
      </c>
      <c r="N81" s="376" t="e">
        <f t="shared" si="30"/>
        <v>#REF!</v>
      </c>
      <c r="O81" s="374" t="e">
        <f>IF(B81="","",_xlfn.XLOOKUP(B81,#REF!,#REF!))</f>
        <v>#REF!</v>
      </c>
      <c r="P81" s="375">
        <f>IFERROR(IF(B81="","",_xlfn.XLOOKUP(B81,'[1]Order Sheet'!$A:$A,'[1]Order Sheet'!$T:$T)),0)</f>
        <v>32876</v>
      </c>
      <c r="Q81" s="45"/>
      <c r="R81" s="303" t="e">
        <f t="shared" si="31"/>
        <v>#REF!</v>
      </c>
      <c r="S81" s="303" t="e">
        <f t="shared" si="32"/>
        <v>#REF!</v>
      </c>
      <c r="T81" s="376" t="e">
        <f t="shared" si="33"/>
        <v>#REF!</v>
      </c>
      <c r="U81" s="303" t="e">
        <f t="shared" si="34"/>
        <v>#REF!</v>
      </c>
      <c r="V81" s="303">
        <f t="shared" ref="V81:V82" si="36">+I81</f>
        <v>19.004388480000003</v>
      </c>
      <c r="W81" s="376" t="e">
        <f>(+U81-O81)/U81</f>
        <v>#REF!</v>
      </c>
      <c r="X81" s="303">
        <f t="shared" si="35"/>
        <v>0</v>
      </c>
    </row>
    <row r="82" spans="1:24" ht="15">
      <c r="A82" s="72"/>
      <c r="B82" s="63" t="s">
        <v>79</v>
      </c>
      <c r="C82" s="356"/>
      <c r="D82" s="69"/>
      <c r="E82" s="22" t="s">
        <v>154</v>
      </c>
      <c r="F82" s="22" t="s">
        <v>166</v>
      </c>
      <c r="G82" s="22">
        <v>8</v>
      </c>
      <c r="H82" s="22">
        <v>48</v>
      </c>
      <c r="I82" s="31">
        <v>33.700328640000009</v>
      </c>
      <c r="K82" s="55">
        <f t="shared" si="28"/>
        <v>0</v>
      </c>
      <c r="L82" s="311"/>
      <c r="M82" s="74">
        <f t="shared" si="29"/>
        <v>0</v>
      </c>
      <c r="N82" s="376" t="e">
        <f t="shared" si="30"/>
        <v>#REF!</v>
      </c>
      <c r="O82" s="374" t="e">
        <f>IF(B82="","",_xlfn.XLOOKUP(B82,#REF!,#REF!))</f>
        <v>#REF!</v>
      </c>
      <c r="P82" s="375">
        <f>IFERROR(IF(B82="","",_xlfn.XLOOKUP(B82,'[1]Order Sheet'!$A:$A,'[1]Order Sheet'!$T:$T)),0)</f>
        <v>4119</v>
      </c>
      <c r="Q82" s="45"/>
      <c r="R82" s="303" t="e">
        <f t="shared" si="31"/>
        <v>#REF!</v>
      </c>
      <c r="S82" s="303" t="e">
        <f t="shared" si="32"/>
        <v>#REF!</v>
      </c>
      <c r="T82" s="376" t="e">
        <f t="shared" si="33"/>
        <v>#REF!</v>
      </c>
      <c r="U82" s="303" t="e">
        <f t="shared" si="34"/>
        <v>#REF!</v>
      </c>
      <c r="V82" s="303">
        <f t="shared" si="36"/>
        <v>33.700328640000009</v>
      </c>
      <c r="W82" s="376" t="e">
        <f>(+U82-O82)/U82</f>
        <v>#REF!</v>
      </c>
      <c r="X82" s="303">
        <f t="shared" si="35"/>
        <v>0</v>
      </c>
    </row>
    <row r="83" spans="1:24" ht="15">
      <c r="A83" s="72"/>
      <c r="B83" s="78"/>
      <c r="C83" s="65"/>
      <c r="D83" s="79"/>
      <c r="E83" s="45"/>
      <c r="F83" s="45"/>
      <c r="G83" s="45"/>
      <c r="H83" s="45"/>
      <c r="I83" s="48"/>
      <c r="K83" s="57"/>
      <c r="L83" s="314"/>
      <c r="M83" s="92"/>
      <c r="N83" s="376"/>
      <c r="Q83" s="45"/>
      <c r="R83" s="303"/>
      <c r="S83" s="303"/>
      <c r="T83" s="376"/>
      <c r="U83" s="303"/>
      <c r="V83" s="303"/>
      <c r="W83" s="376"/>
    </row>
    <row r="84" spans="1:24" ht="15">
      <c r="A84" s="72"/>
      <c r="B84" s="78"/>
      <c r="C84" s="65"/>
      <c r="D84" s="79"/>
      <c r="E84" s="45"/>
      <c r="F84" s="45"/>
      <c r="G84" s="45"/>
      <c r="H84" s="45"/>
      <c r="I84" s="48"/>
      <c r="K84" s="58"/>
      <c r="L84" s="315"/>
      <c r="M84" s="91"/>
      <c r="N84" s="376"/>
      <c r="Q84" s="45"/>
      <c r="R84" s="303"/>
      <c r="S84" s="303"/>
      <c r="T84" s="376"/>
      <c r="U84" s="303"/>
      <c r="V84" s="303"/>
      <c r="W84" s="376"/>
    </row>
    <row r="85" spans="1:24" ht="16" thickBot="1">
      <c r="A85" s="73"/>
      <c r="B85" s="86"/>
      <c r="C85" s="361"/>
      <c r="D85" s="87"/>
      <c r="E85" s="39"/>
      <c r="F85" s="39"/>
      <c r="G85" s="39"/>
      <c r="H85" s="39"/>
      <c r="I85" s="40"/>
      <c r="K85" s="59"/>
      <c r="L85" s="316"/>
      <c r="M85" s="61"/>
      <c r="N85" s="376"/>
      <c r="Q85" s="45"/>
      <c r="R85" s="303"/>
      <c r="S85" s="303"/>
      <c r="T85" s="376"/>
      <c r="U85" s="303"/>
      <c r="V85" s="303"/>
      <c r="W85" s="376"/>
    </row>
    <row r="86" spans="1:24" ht="15">
      <c r="A86" s="84"/>
      <c r="B86" s="62" t="s">
        <v>80</v>
      </c>
      <c r="C86" s="355"/>
      <c r="D86" s="71"/>
      <c r="E86" s="29" t="s">
        <v>151</v>
      </c>
      <c r="F86" s="29" t="s">
        <v>167</v>
      </c>
      <c r="G86" s="29">
        <v>10</v>
      </c>
      <c r="H86" s="29">
        <v>100</v>
      </c>
      <c r="I86" s="30">
        <v>13.928682240000002</v>
      </c>
      <c r="K86" s="54">
        <f t="shared" ref="K86" si="37">I86*$M$4</f>
        <v>0</v>
      </c>
      <c r="L86" s="312"/>
      <c r="M86" s="77">
        <f t="shared" ref="M86" si="38">L86*K86</f>
        <v>0</v>
      </c>
      <c r="N86" s="376" t="e">
        <f t="shared" si="30"/>
        <v>#REF!</v>
      </c>
      <c r="O86" s="374" t="e">
        <f>IF(B86="","",_xlfn.XLOOKUP(B86,#REF!,#REF!))</f>
        <v>#REF!</v>
      </c>
      <c r="P86" s="375">
        <f>IFERROR(IF(B86="","",_xlfn.XLOOKUP(B86,'[1]Order Sheet'!$A:$A,'[1]Order Sheet'!$T:$T)),0)</f>
        <v>0</v>
      </c>
      <c r="Q86" s="45"/>
      <c r="R86" s="303" t="e">
        <f t="shared" si="31"/>
        <v>#REF!</v>
      </c>
      <c r="S86" s="303" t="e">
        <f t="shared" si="32"/>
        <v>#REF!</v>
      </c>
      <c r="T86" s="376" t="e">
        <f t="shared" si="33"/>
        <v>#REF!</v>
      </c>
      <c r="U86" s="303">
        <f t="shared" ref="U86" si="39">+V86*0.34</f>
        <v>4.735751961600001</v>
      </c>
      <c r="V86" s="303">
        <f>+I86</f>
        <v>13.928682240000002</v>
      </c>
      <c r="W86" s="376" t="e">
        <f>(+U86-O86)/U86</f>
        <v>#REF!</v>
      </c>
      <c r="X86" s="303">
        <f>+V86-I86</f>
        <v>0</v>
      </c>
    </row>
    <row r="87" spans="1:24" ht="15">
      <c r="A87" s="72"/>
      <c r="B87" s="78"/>
      <c r="C87" s="65"/>
      <c r="D87" s="79"/>
      <c r="E87" s="45"/>
      <c r="F87" s="45"/>
      <c r="G87" s="45"/>
      <c r="H87" s="45"/>
      <c r="I87" s="48"/>
      <c r="K87" s="58"/>
      <c r="L87" s="315"/>
      <c r="M87" s="91"/>
      <c r="N87" s="376"/>
      <c r="Q87" s="45"/>
      <c r="R87" s="303"/>
      <c r="S87" s="303"/>
      <c r="T87" s="376"/>
      <c r="U87" s="303"/>
      <c r="V87" s="303"/>
      <c r="W87" s="376"/>
    </row>
    <row r="88" spans="1:24" ht="15">
      <c r="A88" s="72"/>
      <c r="B88" s="78"/>
      <c r="C88" s="65"/>
      <c r="D88" s="79"/>
      <c r="E88" s="45"/>
      <c r="F88" s="45"/>
      <c r="G88" s="45"/>
      <c r="H88" s="45"/>
      <c r="I88" s="48"/>
      <c r="K88" s="58"/>
      <c r="L88" s="315"/>
      <c r="M88" s="91"/>
      <c r="N88" s="376"/>
      <c r="Q88" s="45"/>
      <c r="R88" s="303"/>
      <c r="S88" s="303"/>
      <c r="T88" s="376"/>
      <c r="U88" s="303"/>
      <c r="V88" s="303"/>
      <c r="W88" s="376"/>
    </row>
    <row r="89" spans="1:24" ht="15">
      <c r="A89" s="72"/>
      <c r="B89" s="78"/>
      <c r="C89" s="65"/>
      <c r="D89" s="79"/>
      <c r="E89" s="45"/>
      <c r="F89" s="45"/>
      <c r="G89" s="45"/>
      <c r="H89" s="45"/>
      <c r="I89" s="48"/>
      <c r="K89" s="58"/>
      <c r="L89" s="315"/>
      <c r="M89" s="91"/>
      <c r="N89" s="376"/>
      <c r="Q89" s="45"/>
      <c r="R89" s="303"/>
      <c r="S89" s="303"/>
      <c r="T89" s="376"/>
      <c r="U89" s="303"/>
      <c r="V89" s="303"/>
      <c r="W89" s="376"/>
    </row>
    <row r="90" spans="1:24" ht="15">
      <c r="A90" s="72"/>
      <c r="B90" s="78"/>
      <c r="C90" s="65"/>
      <c r="D90" s="79"/>
      <c r="E90" s="45"/>
      <c r="F90" s="45"/>
      <c r="G90" s="45"/>
      <c r="H90" s="45"/>
      <c r="I90" s="48"/>
      <c r="K90" s="58"/>
      <c r="L90" s="315"/>
      <c r="M90" s="91"/>
      <c r="N90" s="376"/>
      <c r="Q90" s="45"/>
      <c r="R90" s="303"/>
      <c r="S90" s="303"/>
      <c r="T90" s="376"/>
      <c r="U90" s="303"/>
      <c r="V90" s="303"/>
      <c r="W90" s="376"/>
    </row>
    <row r="91" spans="1:24" ht="16" thickBot="1">
      <c r="A91" s="73"/>
      <c r="B91" s="86"/>
      <c r="C91" s="361"/>
      <c r="D91" s="87"/>
      <c r="E91" s="39"/>
      <c r="F91" s="39"/>
      <c r="G91" s="39"/>
      <c r="H91" s="39"/>
      <c r="I91" s="40"/>
      <c r="K91" s="59"/>
      <c r="L91" s="316"/>
      <c r="M91" s="61"/>
      <c r="N91" s="376"/>
      <c r="Q91" s="45"/>
      <c r="R91" s="303"/>
      <c r="S91" s="303"/>
      <c r="T91" s="376"/>
      <c r="U91" s="303"/>
      <c r="V91" s="303"/>
      <c r="W91" s="376"/>
    </row>
    <row r="92" spans="1:24" s="23" customFormat="1" ht="16">
      <c r="A92" s="113" t="s">
        <v>149</v>
      </c>
      <c r="B92" s="62">
        <v>7381204049800</v>
      </c>
      <c r="C92" s="362"/>
      <c r="D92" s="137" t="s">
        <v>328</v>
      </c>
      <c r="E92" s="29" t="s">
        <v>162</v>
      </c>
      <c r="F92" s="29" t="s">
        <v>161</v>
      </c>
      <c r="G92" s="29">
        <v>10</v>
      </c>
      <c r="H92" s="29">
        <v>100</v>
      </c>
      <c r="I92" s="30">
        <v>19.697871600000003</v>
      </c>
      <c r="K92" s="54">
        <f t="shared" ref="K92:K97" si="40">I92*$M$4</f>
        <v>0</v>
      </c>
      <c r="L92" s="312"/>
      <c r="M92" s="77">
        <f t="shared" ref="M92:M97" si="41">L92*K92</f>
        <v>0</v>
      </c>
      <c r="N92" s="376" t="e">
        <f t="shared" si="30"/>
        <v>#REF!</v>
      </c>
      <c r="O92" s="374" t="e">
        <f>IF(B92="","",_xlfn.XLOOKUP(B92,#REF!,#REF!))</f>
        <v>#REF!</v>
      </c>
      <c r="P92" s="375">
        <f>IFERROR(IF(B92="","",_xlfn.XLOOKUP(B92,'[1]Order Sheet'!$A:$A,'[1]Order Sheet'!$T:$T)),0)</f>
        <v>40</v>
      </c>
      <c r="Q92" s="45"/>
      <c r="R92" s="303" t="e">
        <f t="shared" si="31"/>
        <v>#REF!</v>
      </c>
      <c r="S92" s="303" t="e">
        <f t="shared" si="32"/>
        <v>#REF!</v>
      </c>
      <c r="T92" s="376" t="e">
        <f t="shared" si="33"/>
        <v>#REF!</v>
      </c>
      <c r="U92" s="303" t="e">
        <f t="shared" si="34"/>
        <v>#REF!</v>
      </c>
      <c r="V92" s="303">
        <f t="shared" ref="V92:V96" si="42">+I92</f>
        <v>19.697871600000003</v>
      </c>
      <c r="W92" s="376" t="e">
        <f t="shared" ref="W92:W97" si="43">(+U92-O92)/U92</f>
        <v>#REF!</v>
      </c>
      <c r="X92" s="303">
        <f t="shared" ref="X92:X96" si="44">+V92-I92</f>
        <v>0</v>
      </c>
    </row>
    <row r="93" spans="1:24" s="23" customFormat="1" ht="15">
      <c r="A93" s="26"/>
      <c r="B93" s="63">
        <v>7381206069800</v>
      </c>
      <c r="C93" s="356"/>
      <c r="D93" s="137" t="s">
        <v>328</v>
      </c>
      <c r="E93" s="22" t="s">
        <v>163</v>
      </c>
      <c r="F93" s="22" t="s">
        <v>161</v>
      </c>
      <c r="G93" s="22">
        <v>10</v>
      </c>
      <c r="H93" s="22">
        <v>100</v>
      </c>
      <c r="I93" s="31">
        <v>24.714558</v>
      </c>
      <c r="K93" s="55">
        <f t="shared" si="40"/>
        <v>0</v>
      </c>
      <c r="L93" s="311"/>
      <c r="M93" s="74">
        <f t="shared" si="41"/>
        <v>0</v>
      </c>
      <c r="N93" s="376" t="e">
        <f t="shared" si="30"/>
        <v>#REF!</v>
      </c>
      <c r="O93" s="374" t="e">
        <f>IF(B93="","",_xlfn.XLOOKUP(B93,#REF!,#REF!))</f>
        <v>#REF!</v>
      </c>
      <c r="P93" s="375">
        <f>IFERROR(IF(B93="","",_xlfn.XLOOKUP(B93,'[1]Order Sheet'!$A:$A,'[1]Order Sheet'!$T:$T)),0)</f>
        <v>0</v>
      </c>
      <c r="Q93" s="45"/>
      <c r="R93" s="303" t="e">
        <f t="shared" si="31"/>
        <v>#REF!</v>
      </c>
      <c r="S93" s="303" t="e">
        <f t="shared" si="32"/>
        <v>#REF!</v>
      </c>
      <c r="T93" s="376" t="e">
        <f t="shared" si="33"/>
        <v>#REF!</v>
      </c>
      <c r="U93" s="303" t="e">
        <f t="shared" si="34"/>
        <v>#REF!</v>
      </c>
      <c r="V93" s="303">
        <f t="shared" si="42"/>
        <v>24.714558</v>
      </c>
      <c r="W93" s="376" t="e">
        <f t="shared" si="43"/>
        <v>#REF!</v>
      </c>
      <c r="X93" s="303">
        <f t="shared" si="44"/>
        <v>0</v>
      </c>
    </row>
    <row r="94" spans="1:24" s="23" customFormat="1" ht="15">
      <c r="A94" s="26"/>
      <c r="B94" s="63">
        <v>7381208089800</v>
      </c>
      <c r="C94" s="356"/>
      <c r="D94" s="137" t="s">
        <v>328</v>
      </c>
      <c r="E94" s="22" t="s">
        <v>151</v>
      </c>
      <c r="F94" s="22" t="s">
        <v>161</v>
      </c>
      <c r="G94" s="22">
        <v>10</v>
      </c>
      <c r="H94" s="22">
        <v>100</v>
      </c>
      <c r="I94" s="31">
        <v>25.40804112</v>
      </c>
      <c r="K94" s="55">
        <f t="shared" si="40"/>
        <v>0</v>
      </c>
      <c r="L94" s="311"/>
      <c r="M94" s="74">
        <f t="shared" si="41"/>
        <v>0</v>
      </c>
      <c r="N94" s="376" t="e">
        <f t="shared" si="30"/>
        <v>#REF!</v>
      </c>
      <c r="O94" s="374" t="e">
        <f>IF(B94="","",_xlfn.XLOOKUP(B94,#REF!,#REF!))</f>
        <v>#REF!</v>
      </c>
      <c r="P94" s="375">
        <f>IFERROR(IF(B94="","",_xlfn.XLOOKUP(B94,'[1]Order Sheet'!$A:$A,'[1]Order Sheet'!$T:$T)),0)</f>
        <v>0</v>
      </c>
      <c r="Q94" s="45"/>
      <c r="R94" s="303" t="e">
        <f t="shared" si="31"/>
        <v>#REF!</v>
      </c>
      <c r="S94" s="303" t="e">
        <f t="shared" si="32"/>
        <v>#REF!</v>
      </c>
      <c r="T94" s="376" t="e">
        <f t="shared" si="33"/>
        <v>#REF!</v>
      </c>
      <c r="U94" s="303" t="e">
        <f t="shared" si="34"/>
        <v>#REF!</v>
      </c>
      <c r="V94" s="303">
        <f t="shared" si="42"/>
        <v>25.40804112</v>
      </c>
      <c r="W94" s="376" t="e">
        <f t="shared" si="43"/>
        <v>#REF!</v>
      </c>
      <c r="X94" s="303">
        <f t="shared" si="44"/>
        <v>0</v>
      </c>
    </row>
    <row r="95" spans="1:24" s="23" customFormat="1" ht="15">
      <c r="A95" s="26"/>
      <c r="B95" s="63">
        <v>7381212129800</v>
      </c>
      <c r="C95" s="356"/>
      <c r="D95" s="137" t="s">
        <v>328</v>
      </c>
      <c r="E95" s="22" t="s">
        <v>153</v>
      </c>
      <c r="F95" s="22" t="s">
        <v>161</v>
      </c>
      <c r="G95" s="22">
        <v>10</v>
      </c>
      <c r="H95" s="22">
        <v>100</v>
      </c>
      <c r="I95" s="31">
        <v>36.208671840000001</v>
      </c>
      <c r="K95" s="55">
        <f t="shared" si="40"/>
        <v>0</v>
      </c>
      <c r="L95" s="311"/>
      <c r="M95" s="74">
        <f t="shared" si="41"/>
        <v>0</v>
      </c>
      <c r="N95" s="376" t="e">
        <f t="shared" si="30"/>
        <v>#REF!</v>
      </c>
      <c r="O95" s="374" t="e">
        <f>IF(B95="","",_xlfn.XLOOKUP(B95,#REF!,#REF!))</f>
        <v>#REF!</v>
      </c>
      <c r="P95" s="375">
        <f>IFERROR(IF(B95="","",_xlfn.XLOOKUP(B95,'[1]Order Sheet'!$A:$A,'[1]Order Sheet'!$T:$T)),0)</f>
        <v>0</v>
      </c>
      <c r="Q95" s="45"/>
      <c r="R95" s="303" t="e">
        <f t="shared" si="31"/>
        <v>#REF!</v>
      </c>
      <c r="S95" s="303" t="e">
        <f t="shared" si="32"/>
        <v>#REF!</v>
      </c>
      <c r="T95" s="376" t="e">
        <f t="shared" si="33"/>
        <v>#REF!</v>
      </c>
      <c r="U95" s="303" t="e">
        <f t="shared" si="34"/>
        <v>#REF!</v>
      </c>
      <c r="V95" s="303">
        <f t="shared" si="42"/>
        <v>36.208671840000001</v>
      </c>
      <c r="W95" s="376" t="e">
        <f t="shared" si="43"/>
        <v>#REF!</v>
      </c>
      <c r="X95" s="303">
        <f t="shared" si="44"/>
        <v>0</v>
      </c>
    </row>
    <row r="96" spans="1:24" s="23" customFormat="1" ht="15">
      <c r="A96" s="26"/>
      <c r="B96" s="63">
        <v>7381216169800</v>
      </c>
      <c r="C96" s="356"/>
      <c r="D96" s="137" t="s">
        <v>328</v>
      </c>
      <c r="E96" s="22" t="s">
        <v>154</v>
      </c>
      <c r="F96" s="22" t="s">
        <v>161</v>
      </c>
      <c r="G96" s="22">
        <v>10</v>
      </c>
      <c r="H96" s="22">
        <v>50</v>
      </c>
      <c r="I96" s="31">
        <v>53.132610960000008</v>
      </c>
      <c r="K96" s="55">
        <f t="shared" si="40"/>
        <v>0</v>
      </c>
      <c r="L96" s="311"/>
      <c r="M96" s="74">
        <f t="shared" si="41"/>
        <v>0</v>
      </c>
      <c r="N96" s="376" t="e">
        <f t="shared" si="30"/>
        <v>#REF!</v>
      </c>
      <c r="O96" s="374" t="e">
        <f>IF(B96="","",_xlfn.XLOOKUP(B96,#REF!,#REF!))</f>
        <v>#REF!</v>
      </c>
      <c r="P96" s="375">
        <f>IFERROR(IF(B96="","",_xlfn.XLOOKUP(B96,'[1]Order Sheet'!$A:$A,'[1]Order Sheet'!$T:$T)),0)</f>
        <v>0</v>
      </c>
      <c r="Q96" s="45"/>
      <c r="R96" s="303" t="e">
        <f t="shared" si="31"/>
        <v>#REF!</v>
      </c>
      <c r="S96" s="303" t="e">
        <f t="shared" si="32"/>
        <v>#REF!</v>
      </c>
      <c r="T96" s="376" t="e">
        <f t="shared" si="33"/>
        <v>#REF!</v>
      </c>
      <c r="U96" s="303" t="e">
        <f t="shared" si="34"/>
        <v>#REF!</v>
      </c>
      <c r="V96" s="303">
        <f t="shared" si="42"/>
        <v>53.132610960000008</v>
      </c>
      <c r="W96" s="376" t="e">
        <f t="shared" si="43"/>
        <v>#REF!</v>
      </c>
      <c r="X96" s="303">
        <f t="shared" si="44"/>
        <v>0</v>
      </c>
    </row>
    <row r="97" spans="1:24" s="23" customFormat="1" ht="15">
      <c r="A97" s="26"/>
      <c r="B97" s="63">
        <v>7381220209802</v>
      </c>
      <c r="C97" s="356"/>
      <c r="D97" s="137" t="s">
        <v>328</v>
      </c>
      <c r="E97" s="22" t="s">
        <v>155</v>
      </c>
      <c r="F97" s="22" t="s">
        <v>161</v>
      </c>
      <c r="G97" s="22">
        <v>4</v>
      </c>
      <c r="H97" s="22">
        <v>32</v>
      </c>
      <c r="I97" s="31">
        <v>89.901971280000012</v>
      </c>
      <c r="K97" s="55">
        <f t="shared" si="40"/>
        <v>0</v>
      </c>
      <c r="L97" s="304"/>
      <c r="M97" s="51">
        <f t="shared" si="41"/>
        <v>0</v>
      </c>
      <c r="N97" s="376" t="e">
        <f t="shared" si="30"/>
        <v>#REF!</v>
      </c>
      <c r="O97" s="374" t="e">
        <f>IF(B97="","",_xlfn.XLOOKUP(B97,#REF!,#REF!))</f>
        <v>#REF!</v>
      </c>
      <c r="P97" s="375">
        <f>IFERROR(IF(B97="","",_xlfn.XLOOKUP(B97,'[1]Order Sheet'!$A:$A,'[1]Order Sheet'!$T:$T)),0)</f>
        <v>0</v>
      </c>
      <c r="Q97" s="45"/>
      <c r="R97" s="303" t="e">
        <f t="shared" si="31"/>
        <v>#REF!</v>
      </c>
      <c r="S97" s="303" t="e">
        <f t="shared" si="32"/>
        <v>#REF!</v>
      </c>
      <c r="T97" s="376" t="e">
        <f t="shared" si="33"/>
        <v>#REF!</v>
      </c>
      <c r="U97" s="303">
        <f t="shared" ref="U97" si="45">+V97*0.34</f>
        <v>30.566670235200007</v>
      </c>
      <c r="V97" s="303">
        <f>+I97</f>
        <v>89.901971280000012</v>
      </c>
      <c r="W97" s="376" t="e">
        <f t="shared" si="43"/>
        <v>#REF!</v>
      </c>
      <c r="X97" s="303">
        <f>+V97-I97</f>
        <v>0</v>
      </c>
    </row>
    <row r="98" spans="1:24" s="23" customFormat="1" ht="15" customHeight="1" thickBot="1">
      <c r="A98" s="26"/>
      <c r="B98" s="305" t="s">
        <v>296</v>
      </c>
      <c r="C98" s="357"/>
      <c r="D98" s="139"/>
      <c r="E98" s="32"/>
      <c r="F98" s="32"/>
      <c r="G98" s="32"/>
      <c r="H98" s="32"/>
      <c r="I98" s="33"/>
      <c r="K98" s="56"/>
      <c r="L98" s="306"/>
      <c r="M98" s="52"/>
      <c r="N98" s="376"/>
      <c r="Q98" s="45"/>
      <c r="R98" s="303"/>
      <c r="S98" s="303"/>
      <c r="T98" s="376"/>
      <c r="U98" s="303"/>
      <c r="V98" s="303"/>
      <c r="W98" s="376"/>
    </row>
    <row r="99" spans="1:24" ht="16">
      <c r="A99" s="113" t="s">
        <v>148</v>
      </c>
      <c r="B99" s="62" t="s">
        <v>44</v>
      </c>
      <c r="C99" s="355"/>
      <c r="D99" s="140" t="s">
        <v>278</v>
      </c>
      <c r="E99" s="29" t="s">
        <v>151</v>
      </c>
      <c r="F99" s="29" t="s">
        <v>161</v>
      </c>
      <c r="G99" s="29">
        <v>10</v>
      </c>
      <c r="H99" s="29">
        <v>100</v>
      </c>
      <c r="I99" s="30">
        <v>28.403298000000003</v>
      </c>
      <c r="K99" s="54">
        <f t="shared" ref="K99:K100" si="46">I99*$M$4</f>
        <v>0</v>
      </c>
      <c r="L99" s="312"/>
      <c r="M99" s="77">
        <f t="shared" ref="M99:M100" si="47">L99*K99</f>
        <v>0</v>
      </c>
      <c r="N99" s="376" t="e">
        <f t="shared" si="30"/>
        <v>#REF!</v>
      </c>
      <c r="O99" s="374" t="e">
        <f>IF(B99="","",_xlfn.XLOOKUP(B99,#REF!,#REF!))</f>
        <v>#REF!</v>
      </c>
      <c r="P99" s="375">
        <f>IFERROR(IF(B99="","",_xlfn.XLOOKUP(B99,'[1]Order Sheet'!$A:$A,'[1]Order Sheet'!$T:$T)),0)</f>
        <v>547</v>
      </c>
      <c r="Q99" s="45"/>
      <c r="R99" s="303" t="e">
        <f t="shared" si="31"/>
        <v>#REF!</v>
      </c>
      <c r="S99" s="303" t="e">
        <f t="shared" si="32"/>
        <v>#REF!</v>
      </c>
      <c r="T99" s="376" t="e">
        <f t="shared" si="33"/>
        <v>#REF!</v>
      </c>
      <c r="U99" s="303" t="e">
        <f t="shared" si="34"/>
        <v>#REF!</v>
      </c>
      <c r="V99" s="303">
        <f>+I99</f>
        <v>28.403298000000003</v>
      </c>
      <c r="W99" s="376" t="e">
        <f>(+U99-O99)/U99</f>
        <v>#REF!</v>
      </c>
      <c r="X99" s="303">
        <f t="shared" ref="X99:X100" si="48">+V99-I99</f>
        <v>0</v>
      </c>
    </row>
    <row r="100" spans="1:24" ht="15">
      <c r="A100" s="72"/>
      <c r="B100" s="63" t="s">
        <v>43</v>
      </c>
      <c r="C100" s="362"/>
      <c r="D100" s="141" t="s">
        <v>278</v>
      </c>
      <c r="E100" s="22" t="s">
        <v>153</v>
      </c>
      <c r="F100" s="22" t="s">
        <v>152</v>
      </c>
      <c r="G100" s="22">
        <v>10</v>
      </c>
      <c r="H100" s="22">
        <v>50</v>
      </c>
      <c r="I100" s="31">
        <v>32.353723865546215</v>
      </c>
      <c r="K100" s="55">
        <f t="shared" si="46"/>
        <v>0</v>
      </c>
      <c r="L100" s="311"/>
      <c r="M100" s="74">
        <f t="shared" si="47"/>
        <v>0</v>
      </c>
      <c r="N100" s="376" t="e">
        <f t="shared" si="30"/>
        <v>#REF!</v>
      </c>
      <c r="O100" s="374" t="e">
        <f>IF(B100="","",_xlfn.XLOOKUP(B100,#REF!,#REF!))</f>
        <v>#REF!</v>
      </c>
      <c r="P100" s="375">
        <f>IFERROR(IF(B100="","",_xlfn.XLOOKUP(B100,'[1]Order Sheet'!$A:$A,'[1]Order Sheet'!$T:$T)),0)</f>
        <v>0</v>
      </c>
      <c r="Q100" s="45"/>
      <c r="R100" s="303" t="e">
        <f t="shared" si="31"/>
        <v>#REF!</v>
      </c>
      <c r="S100" s="303" t="e">
        <f t="shared" si="32"/>
        <v>#REF!</v>
      </c>
      <c r="T100" s="376" t="e">
        <f t="shared" si="33"/>
        <v>#REF!</v>
      </c>
      <c r="U100" s="303" t="e">
        <f t="shared" si="34"/>
        <v>#REF!</v>
      </c>
      <c r="V100" s="303" t="e">
        <f>+U100/M$4</f>
        <v>#REF!</v>
      </c>
      <c r="W100" s="376" t="e">
        <f>(+U100-O100)/U100</f>
        <v>#REF!</v>
      </c>
      <c r="X100" s="303" t="e">
        <f t="shared" si="48"/>
        <v>#REF!</v>
      </c>
    </row>
    <row r="101" spans="1:24" ht="15">
      <c r="A101" s="72"/>
      <c r="B101" s="78"/>
      <c r="C101" s="65"/>
      <c r="E101" s="45"/>
      <c r="F101" s="45"/>
      <c r="G101" s="45"/>
      <c r="H101" s="45"/>
      <c r="I101" s="48"/>
      <c r="K101" s="57"/>
      <c r="L101" s="314"/>
      <c r="M101" s="92"/>
      <c r="N101" s="376"/>
      <c r="Q101" s="45"/>
      <c r="R101" s="303"/>
      <c r="S101" s="303"/>
      <c r="T101" s="376"/>
      <c r="U101" s="303"/>
      <c r="V101" s="303"/>
      <c r="W101" s="376"/>
    </row>
    <row r="102" spans="1:24" ht="15">
      <c r="A102" s="72"/>
      <c r="B102" s="78"/>
      <c r="C102" s="65"/>
      <c r="E102" s="45"/>
      <c r="F102" s="45"/>
      <c r="G102" s="45"/>
      <c r="H102" s="45"/>
      <c r="I102" s="48"/>
      <c r="K102" s="58"/>
      <c r="L102" s="315"/>
      <c r="M102" s="91"/>
      <c r="N102" s="376"/>
      <c r="Q102" s="45"/>
      <c r="R102" s="303"/>
      <c r="S102" s="303"/>
      <c r="T102" s="376"/>
      <c r="U102" s="303"/>
      <c r="V102" s="303"/>
      <c r="W102" s="376"/>
    </row>
    <row r="103" spans="1:24" ht="15">
      <c r="A103" s="72"/>
      <c r="B103" s="319"/>
      <c r="C103" s="363"/>
      <c r="E103" s="45"/>
      <c r="F103" s="45"/>
      <c r="G103" s="45"/>
      <c r="H103" s="45"/>
      <c r="I103" s="48"/>
      <c r="K103" s="58"/>
      <c r="L103" s="315"/>
      <c r="M103" s="91"/>
      <c r="N103" s="376"/>
      <c r="Q103" s="45"/>
      <c r="R103" s="303"/>
      <c r="S103" s="303"/>
      <c r="T103" s="376"/>
      <c r="U103" s="303"/>
      <c r="V103" s="303"/>
      <c r="W103" s="376"/>
    </row>
    <row r="104" spans="1:24" ht="16" thickBot="1">
      <c r="A104" s="73"/>
      <c r="B104" s="309" t="s">
        <v>296</v>
      </c>
      <c r="C104" s="359"/>
      <c r="D104" s="142"/>
      <c r="E104" s="39"/>
      <c r="F104" s="39"/>
      <c r="G104" s="39"/>
      <c r="H104" s="39"/>
      <c r="I104" s="40"/>
      <c r="K104" s="59"/>
      <c r="L104" s="316"/>
      <c r="M104" s="61"/>
      <c r="N104" s="376"/>
      <c r="Q104" s="45"/>
      <c r="R104" s="303"/>
      <c r="S104" s="303"/>
      <c r="T104" s="376"/>
      <c r="U104" s="303"/>
      <c r="V104" s="303"/>
      <c r="W104" s="376"/>
    </row>
    <row r="105" spans="1:24" ht="16">
      <c r="A105" s="113" t="s">
        <v>306</v>
      </c>
      <c r="B105" s="62">
        <v>7432108089800</v>
      </c>
      <c r="C105" s="355"/>
      <c r="D105" s="140"/>
      <c r="E105" s="29" t="s">
        <v>151</v>
      </c>
      <c r="F105" s="29" t="s">
        <v>161</v>
      </c>
      <c r="G105" s="29">
        <v>10</v>
      </c>
      <c r="H105" s="29">
        <v>100</v>
      </c>
      <c r="I105" s="30">
        <v>23.565600000000003</v>
      </c>
      <c r="K105" s="54">
        <f t="shared" ref="K105" si="49">I105*$M$4</f>
        <v>0</v>
      </c>
      <c r="L105" s="312"/>
      <c r="M105" s="77">
        <f t="shared" ref="M105" si="50">L105*K105</f>
        <v>0</v>
      </c>
      <c r="N105" s="376" t="e">
        <f t="shared" si="30"/>
        <v>#REF!</v>
      </c>
      <c r="O105" s="374" t="e">
        <f>IF(B105="","",_xlfn.XLOOKUP(B105,#REF!,#REF!))</f>
        <v>#REF!</v>
      </c>
      <c r="P105" s="375">
        <f>IFERROR(IF(B105="","",_xlfn.XLOOKUP(B105,'[1]Order Sheet'!$A:$A,'[1]Order Sheet'!$T:$T)),0)</f>
        <v>0</v>
      </c>
      <c r="Q105" s="45"/>
      <c r="R105" s="303" t="e">
        <f t="shared" si="31"/>
        <v>#REF!</v>
      </c>
      <c r="S105" s="303" t="e">
        <f t="shared" si="32"/>
        <v>#REF!</v>
      </c>
      <c r="T105" s="376" t="e">
        <f t="shared" si="33"/>
        <v>#REF!</v>
      </c>
      <c r="U105" s="303">
        <f t="shared" ref="U105" si="51">+V105*0.34</f>
        <v>8.0123040000000021</v>
      </c>
      <c r="V105" s="303">
        <f>+I105</f>
        <v>23.565600000000003</v>
      </c>
      <c r="W105" s="376" t="e">
        <f>(+U105-O105)/U105</f>
        <v>#REF!</v>
      </c>
      <c r="X105" s="303">
        <f>+V105-I105</f>
        <v>0</v>
      </c>
    </row>
    <row r="106" spans="1:24" ht="15">
      <c r="A106" s="72"/>
      <c r="B106" s="78"/>
      <c r="C106" s="65"/>
      <c r="E106" s="45"/>
      <c r="F106" s="45"/>
      <c r="G106" s="45"/>
      <c r="H106" s="45"/>
      <c r="I106" s="48"/>
      <c r="K106" s="57"/>
      <c r="L106" s="314"/>
      <c r="M106" s="92"/>
      <c r="N106" s="376"/>
      <c r="Q106" s="45"/>
      <c r="R106" s="303"/>
      <c r="S106" s="303"/>
      <c r="T106" s="376"/>
      <c r="U106" s="303"/>
      <c r="V106" s="303"/>
      <c r="W106" s="376"/>
    </row>
    <row r="107" spans="1:24" ht="15">
      <c r="A107" s="72"/>
      <c r="B107" s="78"/>
      <c r="C107" s="65"/>
      <c r="E107" s="45"/>
      <c r="F107" s="45"/>
      <c r="G107" s="45"/>
      <c r="H107" s="45"/>
      <c r="I107" s="48"/>
      <c r="K107" s="58"/>
      <c r="L107" s="315"/>
      <c r="M107" s="91"/>
      <c r="N107" s="376"/>
      <c r="Q107" s="45"/>
      <c r="R107" s="303"/>
      <c r="S107" s="303"/>
      <c r="T107" s="376"/>
      <c r="U107" s="303"/>
      <c r="V107" s="303"/>
      <c r="W107" s="376"/>
    </row>
    <row r="108" spans="1:24" ht="15">
      <c r="A108" s="72"/>
      <c r="B108" s="78"/>
      <c r="C108" s="65"/>
      <c r="E108" s="45"/>
      <c r="F108" s="45"/>
      <c r="G108" s="45"/>
      <c r="H108" s="45"/>
      <c r="I108" s="48"/>
      <c r="K108" s="58"/>
      <c r="L108" s="315"/>
      <c r="M108" s="91"/>
      <c r="N108" s="376"/>
      <c r="Q108" s="45"/>
      <c r="R108" s="303"/>
      <c r="S108" s="303"/>
      <c r="T108" s="376"/>
      <c r="U108" s="303"/>
      <c r="V108" s="303"/>
      <c r="W108" s="376"/>
    </row>
    <row r="109" spans="1:24" ht="15">
      <c r="A109" s="72"/>
      <c r="B109" s="78"/>
      <c r="C109" s="65"/>
      <c r="E109" s="45"/>
      <c r="F109" s="45"/>
      <c r="G109" s="45"/>
      <c r="H109" s="45"/>
      <c r="I109" s="48"/>
      <c r="K109" s="58"/>
      <c r="L109" s="315"/>
      <c r="M109" s="91"/>
      <c r="N109" s="376"/>
      <c r="Q109" s="45"/>
      <c r="R109" s="303"/>
      <c r="S109" s="303"/>
      <c r="T109" s="376"/>
      <c r="U109" s="303"/>
      <c r="V109" s="303"/>
      <c r="W109" s="376"/>
    </row>
    <row r="110" spans="1:24" ht="16" thickBot="1">
      <c r="A110" s="73"/>
      <c r="B110" s="309" t="s">
        <v>296</v>
      </c>
      <c r="C110" s="359"/>
      <c r="D110" s="142"/>
      <c r="E110" s="39"/>
      <c r="F110" s="39"/>
      <c r="G110" s="39"/>
      <c r="H110" s="39"/>
      <c r="I110" s="40"/>
      <c r="K110" s="59"/>
      <c r="L110" s="316"/>
      <c r="M110" s="61"/>
      <c r="N110" s="376"/>
      <c r="Q110" s="45"/>
      <c r="R110" s="303"/>
      <c r="S110" s="303"/>
      <c r="T110" s="376"/>
      <c r="U110" s="303"/>
      <c r="V110" s="303"/>
      <c r="W110" s="376"/>
    </row>
    <row r="111" spans="1:24" s="23" customFormat="1" ht="19.5" customHeight="1">
      <c r="B111" s="76"/>
      <c r="C111" s="76"/>
      <c r="D111" s="4"/>
      <c r="H111" s="45"/>
      <c r="I111" s="46"/>
      <c r="K111" s="46"/>
      <c r="L111" s="281"/>
      <c r="M111" s="24"/>
      <c r="N111" s="376"/>
      <c r="Q111" s="45"/>
      <c r="R111" s="303"/>
      <c r="S111" s="303"/>
      <c r="T111" s="376"/>
      <c r="U111" s="303"/>
      <c r="V111" s="303"/>
      <c r="W111" s="376"/>
    </row>
    <row r="112" spans="1:24" s="23" customFormat="1" ht="19.5" customHeight="1">
      <c r="A112" s="317" t="s">
        <v>275</v>
      </c>
      <c r="B112" s="13"/>
      <c r="C112" s="13"/>
      <c r="D112" s="143"/>
      <c r="E112" s="14"/>
      <c r="F112" s="14"/>
      <c r="G112" s="14"/>
      <c r="H112" s="283" t="s">
        <v>164</v>
      </c>
      <c r="I112" s="17"/>
      <c r="K112" s="46"/>
      <c r="L112" s="281"/>
      <c r="M112" s="24"/>
      <c r="N112" s="376"/>
      <c r="Q112" s="45"/>
      <c r="R112" s="303"/>
      <c r="S112" s="303"/>
      <c r="T112" s="376"/>
      <c r="U112" s="303"/>
      <c r="V112" s="303"/>
      <c r="W112" s="376"/>
    </row>
    <row r="113" spans="1:24" s="23" customFormat="1" ht="19.5" customHeight="1" thickBot="1">
      <c r="A113" s="15"/>
      <c r="B113" s="13"/>
      <c r="C113" s="13"/>
      <c r="D113" s="143"/>
      <c r="E113" s="14"/>
      <c r="F113" s="14"/>
      <c r="G113" s="14"/>
      <c r="H113" s="112"/>
      <c r="I113" s="18"/>
      <c r="K113" s="46"/>
      <c r="L113" s="281"/>
      <c r="M113" s="24"/>
      <c r="N113" s="376"/>
      <c r="Q113" s="45"/>
      <c r="R113" s="303"/>
      <c r="S113" s="303"/>
      <c r="T113" s="376"/>
      <c r="U113" s="303"/>
      <c r="V113" s="303"/>
      <c r="W113" s="376"/>
    </row>
    <row r="114" spans="1:24" s="23" customFormat="1" ht="15">
      <c r="A114" s="286" t="s">
        <v>9</v>
      </c>
      <c r="B114" s="287"/>
      <c r="C114" s="287"/>
      <c r="D114" s="288" t="s">
        <v>13</v>
      </c>
      <c r="E114" s="289"/>
      <c r="F114" s="289"/>
      <c r="G114" s="390" t="s">
        <v>24</v>
      </c>
      <c r="H114" s="390"/>
      <c r="I114" s="290"/>
      <c r="J114" s="1"/>
      <c r="K114" s="291" t="s">
        <v>2</v>
      </c>
      <c r="L114" s="292" t="s">
        <v>3</v>
      </c>
      <c r="M114" s="293"/>
      <c r="N114" s="376"/>
      <c r="Q114" s="45"/>
      <c r="R114" s="303"/>
      <c r="S114" s="303"/>
      <c r="T114" s="376"/>
      <c r="U114" s="303"/>
      <c r="V114" s="303"/>
      <c r="W114" s="376"/>
    </row>
    <row r="115" spans="1:24" s="23" customFormat="1" ht="16" thickBot="1">
      <c r="A115" s="294"/>
      <c r="B115" s="295" t="s">
        <v>4</v>
      </c>
      <c r="C115" s="295"/>
      <c r="D115" s="296" t="s">
        <v>14</v>
      </c>
      <c r="E115" s="297" t="s">
        <v>5</v>
      </c>
      <c r="F115" s="297" t="s">
        <v>150</v>
      </c>
      <c r="G115" s="297" t="s">
        <v>22</v>
      </c>
      <c r="H115" s="297" t="s">
        <v>23</v>
      </c>
      <c r="I115" s="298"/>
      <c r="J115" s="1"/>
      <c r="K115" s="299" t="s">
        <v>6</v>
      </c>
      <c r="L115" s="300" t="s">
        <v>7</v>
      </c>
      <c r="M115" s="301" t="s">
        <v>8</v>
      </c>
      <c r="N115" s="376"/>
      <c r="Q115" s="45"/>
      <c r="R115" s="303"/>
      <c r="S115" s="303"/>
      <c r="T115" s="376"/>
      <c r="U115" s="303"/>
      <c r="V115" s="303"/>
      <c r="W115" s="376"/>
    </row>
    <row r="116" spans="1:24" s="23" customFormat="1" ht="16">
      <c r="A116" s="113"/>
      <c r="B116" s="62" t="s">
        <v>48</v>
      </c>
      <c r="C116" s="355"/>
      <c r="D116" s="28"/>
      <c r="E116" s="29" t="s">
        <v>151</v>
      </c>
      <c r="F116" s="29" t="s">
        <v>165</v>
      </c>
      <c r="G116" s="29">
        <v>10</v>
      </c>
      <c r="H116" s="29">
        <v>100</v>
      </c>
      <c r="I116" s="30">
        <v>21.556996560000005</v>
      </c>
      <c r="K116" s="54">
        <f t="shared" ref="K116:K118" si="52">I116*$M$4</f>
        <v>0</v>
      </c>
      <c r="L116" s="320"/>
      <c r="M116" s="77">
        <f t="shared" ref="M116:M118" si="53">L116*K116</f>
        <v>0</v>
      </c>
      <c r="N116" s="376" t="e">
        <f t="shared" si="30"/>
        <v>#REF!</v>
      </c>
      <c r="O116" s="374" t="e">
        <f>IF(B116="","",_xlfn.XLOOKUP(B116,#REF!,#REF!))</f>
        <v>#REF!</v>
      </c>
      <c r="P116" s="375">
        <f>IFERROR(IF(B116="","",_xlfn.XLOOKUP(B116,'[1]Order Sheet'!$A:$A,'[1]Order Sheet'!$T:$T)),0)</f>
        <v>404</v>
      </c>
      <c r="Q116" s="45"/>
      <c r="R116" s="303" t="e">
        <f t="shared" si="31"/>
        <v>#REF!</v>
      </c>
      <c r="S116" s="303" t="e">
        <f t="shared" si="32"/>
        <v>#REF!</v>
      </c>
      <c r="T116" s="376" t="e">
        <f t="shared" si="33"/>
        <v>#REF!</v>
      </c>
      <c r="U116" s="303" t="e">
        <f t="shared" si="34"/>
        <v>#REF!</v>
      </c>
      <c r="V116" s="303">
        <f t="shared" ref="V116:V118" si="54">+I116</f>
        <v>21.556996560000005</v>
      </c>
      <c r="W116" s="376" t="e">
        <f>(+U116-O116)/U116</f>
        <v>#REF!</v>
      </c>
      <c r="X116" s="303">
        <f t="shared" ref="X116:X118" si="55">+V116-I116</f>
        <v>0</v>
      </c>
    </row>
    <row r="117" spans="1:24" s="23" customFormat="1" ht="15">
      <c r="A117" s="26"/>
      <c r="B117" s="63" t="s">
        <v>49</v>
      </c>
      <c r="C117" s="356"/>
      <c r="D117" s="21"/>
      <c r="E117" s="22" t="s">
        <v>153</v>
      </c>
      <c r="F117" s="22" t="s">
        <v>165</v>
      </c>
      <c r="G117" s="22">
        <v>10</v>
      </c>
      <c r="H117" s="22">
        <v>60</v>
      </c>
      <c r="I117" s="31">
        <v>33.213414960000001</v>
      </c>
      <c r="K117" s="55">
        <f t="shared" si="52"/>
        <v>0</v>
      </c>
      <c r="L117" s="321"/>
      <c r="M117" s="74">
        <f t="shared" si="53"/>
        <v>0</v>
      </c>
      <c r="N117" s="376" t="e">
        <f t="shared" si="30"/>
        <v>#REF!</v>
      </c>
      <c r="O117" s="374" t="e">
        <f>IF(B117="","",_xlfn.XLOOKUP(B117,#REF!,#REF!))</f>
        <v>#REF!</v>
      </c>
      <c r="P117" s="375">
        <f>IFERROR(IF(B117="","",_xlfn.XLOOKUP(B117,'[1]Order Sheet'!$A:$A,'[1]Order Sheet'!$T:$T)),0)</f>
        <v>162</v>
      </c>
      <c r="Q117" s="45"/>
      <c r="R117" s="303" t="e">
        <f t="shared" si="31"/>
        <v>#REF!</v>
      </c>
      <c r="S117" s="303" t="e">
        <f t="shared" si="32"/>
        <v>#REF!</v>
      </c>
      <c r="T117" s="376" t="e">
        <f t="shared" si="33"/>
        <v>#REF!</v>
      </c>
      <c r="U117" s="303" t="e">
        <f t="shared" si="34"/>
        <v>#REF!</v>
      </c>
      <c r="V117" s="303">
        <f t="shared" si="54"/>
        <v>33.213414960000001</v>
      </c>
      <c r="W117" s="376" t="e">
        <f>(+U117-O117)/U117</f>
        <v>#REF!</v>
      </c>
      <c r="X117" s="303">
        <f t="shared" si="55"/>
        <v>0</v>
      </c>
    </row>
    <row r="118" spans="1:24" s="23" customFormat="1" ht="15">
      <c r="A118" s="26"/>
      <c r="B118" s="63" t="s">
        <v>50</v>
      </c>
      <c r="C118" s="356"/>
      <c r="D118" s="21"/>
      <c r="E118" s="22" t="s">
        <v>154</v>
      </c>
      <c r="F118" s="22" t="s">
        <v>165</v>
      </c>
      <c r="G118" s="22">
        <v>6</v>
      </c>
      <c r="H118" s="22">
        <v>36</v>
      </c>
      <c r="I118" s="31">
        <v>46.965037679999995</v>
      </c>
      <c r="K118" s="55">
        <f t="shared" si="52"/>
        <v>0</v>
      </c>
      <c r="L118" s="321"/>
      <c r="M118" s="74">
        <f t="shared" si="53"/>
        <v>0</v>
      </c>
      <c r="N118" s="376" t="e">
        <f t="shared" si="30"/>
        <v>#REF!</v>
      </c>
      <c r="O118" s="374" t="e">
        <f>IF(B118="","",_xlfn.XLOOKUP(B118,#REF!,#REF!))</f>
        <v>#REF!</v>
      </c>
      <c r="P118" s="375">
        <f>IFERROR(IF(B118="","",_xlfn.XLOOKUP(B118,'[1]Order Sheet'!$A:$A,'[1]Order Sheet'!$T:$T)),0)</f>
        <v>0</v>
      </c>
      <c r="Q118" s="45"/>
      <c r="R118" s="303" t="e">
        <f t="shared" si="31"/>
        <v>#REF!</v>
      </c>
      <c r="S118" s="303" t="e">
        <f t="shared" si="32"/>
        <v>#REF!</v>
      </c>
      <c r="T118" s="376" t="e">
        <f t="shared" si="33"/>
        <v>#REF!</v>
      </c>
      <c r="U118" s="303" t="e">
        <f t="shared" si="34"/>
        <v>#REF!</v>
      </c>
      <c r="V118" s="303">
        <f t="shared" si="54"/>
        <v>46.965037679999995</v>
      </c>
      <c r="W118" s="376" t="e">
        <f>(+U118-O118)/U118</f>
        <v>#REF!</v>
      </c>
      <c r="X118" s="303">
        <f t="shared" si="55"/>
        <v>0</v>
      </c>
    </row>
    <row r="119" spans="1:24" s="23" customFormat="1" ht="15">
      <c r="A119" s="26"/>
      <c r="B119" s="47"/>
      <c r="C119" s="76"/>
      <c r="D119" s="44"/>
      <c r="H119" s="45"/>
      <c r="I119" s="48"/>
      <c r="K119" s="58"/>
      <c r="L119" s="281"/>
      <c r="M119" s="91"/>
      <c r="N119" s="376"/>
      <c r="Q119" s="45"/>
      <c r="R119" s="303"/>
      <c r="S119" s="303"/>
      <c r="T119" s="376"/>
      <c r="U119" s="303"/>
      <c r="V119" s="303"/>
      <c r="W119" s="376"/>
    </row>
    <row r="120" spans="1:24" s="23" customFormat="1" ht="15">
      <c r="A120" s="26"/>
      <c r="B120" s="47"/>
      <c r="C120" s="76"/>
      <c r="D120" s="44"/>
      <c r="H120" s="45"/>
      <c r="I120" s="48"/>
      <c r="K120" s="58"/>
      <c r="L120" s="281"/>
      <c r="M120" s="91"/>
      <c r="N120" s="376"/>
      <c r="Q120" s="45"/>
      <c r="R120" s="303"/>
      <c r="S120" s="303"/>
      <c r="T120" s="376"/>
      <c r="U120" s="303"/>
      <c r="V120" s="303"/>
      <c r="W120" s="376"/>
    </row>
    <row r="121" spans="1:24" s="23" customFormat="1" ht="16" thickBot="1">
      <c r="A121" s="27"/>
      <c r="B121" s="309" t="s">
        <v>297</v>
      </c>
      <c r="C121" s="359"/>
      <c r="D121" s="43"/>
      <c r="E121" s="49"/>
      <c r="F121" s="49"/>
      <c r="G121" s="49"/>
      <c r="H121" s="39"/>
      <c r="I121" s="40"/>
      <c r="K121" s="59"/>
      <c r="L121" s="322"/>
      <c r="M121" s="61"/>
      <c r="N121" s="376"/>
      <c r="Q121" s="45"/>
      <c r="R121" s="303"/>
      <c r="S121" s="303"/>
      <c r="T121" s="376"/>
      <c r="U121" s="303"/>
      <c r="V121" s="303"/>
      <c r="W121" s="376"/>
    </row>
    <row r="122" spans="1:24" s="23" customFormat="1" ht="16">
      <c r="A122" s="113"/>
      <c r="B122" s="63" t="s">
        <v>72</v>
      </c>
      <c r="C122" s="356"/>
      <c r="D122" s="21"/>
      <c r="E122" s="22" t="s">
        <v>163</v>
      </c>
      <c r="F122" s="22" t="s">
        <v>161</v>
      </c>
      <c r="G122" s="22">
        <v>20</v>
      </c>
      <c r="H122" s="22">
        <v>200</v>
      </c>
      <c r="I122" s="31">
        <v>14.017212000000002</v>
      </c>
      <c r="K122" s="54">
        <f t="shared" ref="K122:K124" si="56">I122*$M$4</f>
        <v>0</v>
      </c>
      <c r="L122" s="312"/>
      <c r="M122" s="77">
        <f t="shared" ref="M122:M124" si="57">L122*K122</f>
        <v>0</v>
      </c>
      <c r="N122" s="376" t="e">
        <f t="shared" si="30"/>
        <v>#REF!</v>
      </c>
      <c r="O122" s="374" t="e">
        <f>IF(B122="","",_xlfn.XLOOKUP(B122,#REF!,#REF!))</f>
        <v>#REF!</v>
      </c>
      <c r="P122" s="375">
        <f>IFERROR(IF(B122="","",_xlfn.XLOOKUP(B122,'[1]Order Sheet'!$A:$A,'[1]Order Sheet'!$T:$T)),0)</f>
        <v>1</v>
      </c>
      <c r="Q122" s="45"/>
      <c r="R122" s="303" t="e">
        <f t="shared" si="31"/>
        <v>#REF!</v>
      </c>
      <c r="S122" s="303" t="e">
        <f t="shared" si="32"/>
        <v>#REF!</v>
      </c>
      <c r="T122" s="376" t="e">
        <f t="shared" si="33"/>
        <v>#REF!</v>
      </c>
      <c r="U122" s="303">
        <f t="shared" ref="U122:U124" si="58">+V122*0.34</f>
        <v>4.765852080000001</v>
      </c>
      <c r="V122" s="303">
        <f t="shared" ref="V122:V124" si="59">+I122</f>
        <v>14.017212000000002</v>
      </c>
      <c r="W122" s="376" t="e">
        <f>(+U122-O122)/U122</f>
        <v>#REF!</v>
      </c>
      <c r="X122" s="303">
        <f t="shared" ref="X122:X124" si="60">+V122-I122</f>
        <v>0</v>
      </c>
    </row>
    <row r="123" spans="1:24" s="23" customFormat="1" ht="15">
      <c r="A123" s="26"/>
      <c r="B123" s="63" t="s">
        <v>73</v>
      </c>
      <c r="C123" s="356"/>
      <c r="D123" s="21"/>
      <c r="E123" s="22" t="s">
        <v>154</v>
      </c>
      <c r="F123" s="22" t="s">
        <v>161</v>
      </c>
      <c r="G123" s="22">
        <v>10</v>
      </c>
      <c r="H123" s="22">
        <v>50</v>
      </c>
      <c r="I123" s="31">
        <v>53.752319280000002</v>
      </c>
      <c r="K123" s="55">
        <f t="shared" si="56"/>
        <v>0</v>
      </c>
      <c r="L123" s="311"/>
      <c r="M123" s="74">
        <f t="shared" si="57"/>
        <v>0</v>
      </c>
      <c r="N123" s="376" t="e">
        <f t="shared" si="30"/>
        <v>#REF!</v>
      </c>
      <c r="O123" s="374" t="e">
        <f>IF(B123="","",_xlfn.XLOOKUP(B123,#REF!,#REF!))</f>
        <v>#REF!</v>
      </c>
      <c r="P123" s="375">
        <f>IFERROR(IF(B123="","",_xlfn.XLOOKUP(B123,'[1]Order Sheet'!$A:$A,'[1]Order Sheet'!$T:$T)),0)</f>
        <v>0</v>
      </c>
      <c r="Q123" s="45"/>
      <c r="R123" s="303" t="e">
        <f t="shared" si="31"/>
        <v>#REF!</v>
      </c>
      <c r="S123" s="303" t="e">
        <f t="shared" si="32"/>
        <v>#REF!</v>
      </c>
      <c r="T123" s="376" t="e">
        <f t="shared" si="33"/>
        <v>#REF!</v>
      </c>
      <c r="U123" s="303">
        <f t="shared" si="58"/>
        <v>18.275788555200002</v>
      </c>
      <c r="V123" s="303">
        <f t="shared" si="59"/>
        <v>53.752319280000002</v>
      </c>
      <c r="W123" s="376" t="e">
        <f>(+U123-O123)/U123</f>
        <v>#REF!</v>
      </c>
      <c r="X123" s="303">
        <f t="shared" si="60"/>
        <v>0</v>
      </c>
    </row>
    <row r="124" spans="1:24" s="23" customFormat="1" ht="15">
      <c r="A124" s="26"/>
      <c r="B124" s="63" t="s">
        <v>74</v>
      </c>
      <c r="C124" s="356"/>
      <c r="D124" s="69"/>
      <c r="E124" s="22" t="s">
        <v>156</v>
      </c>
      <c r="F124" s="22" t="s">
        <v>161</v>
      </c>
      <c r="G124" s="22">
        <v>4</v>
      </c>
      <c r="H124" s="22">
        <v>30</v>
      </c>
      <c r="I124" s="31">
        <v>73.081316880000017</v>
      </c>
      <c r="K124" s="55">
        <f t="shared" si="56"/>
        <v>0</v>
      </c>
      <c r="L124" s="311"/>
      <c r="M124" s="74">
        <f t="shared" si="57"/>
        <v>0</v>
      </c>
      <c r="N124" s="376" t="e">
        <f t="shared" si="30"/>
        <v>#REF!</v>
      </c>
      <c r="O124" s="374" t="e">
        <f>IF(B124="","",_xlfn.XLOOKUP(B124,#REF!,#REF!))</f>
        <v>#REF!</v>
      </c>
      <c r="P124" s="375">
        <f>IFERROR(IF(B124="","",_xlfn.XLOOKUP(B124,'[1]Order Sheet'!$A:$A,'[1]Order Sheet'!$T:$T)),0)</f>
        <v>0</v>
      </c>
      <c r="Q124" s="45"/>
      <c r="R124" s="303" t="e">
        <f t="shared" si="31"/>
        <v>#REF!</v>
      </c>
      <c r="S124" s="303" t="e">
        <f t="shared" si="32"/>
        <v>#REF!</v>
      </c>
      <c r="T124" s="376" t="e">
        <f t="shared" si="33"/>
        <v>#REF!</v>
      </c>
      <c r="U124" s="303">
        <f t="shared" si="58"/>
        <v>24.847647739200006</v>
      </c>
      <c r="V124" s="303">
        <f t="shared" si="59"/>
        <v>73.081316880000017</v>
      </c>
      <c r="W124" s="376" t="e">
        <f>(+U124-O124)/U124</f>
        <v>#REF!</v>
      </c>
      <c r="X124" s="303">
        <f t="shared" si="60"/>
        <v>0</v>
      </c>
    </row>
    <row r="125" spans="1:24" s="23" customFormat="1" ht="15">
      <c r="A125" s="26"/>
      <c r="B125" s="63"/>
      <c r="C125" s="356"/>
      <c r="D125" s="21"/>
      <c r="E125" s="22"/>
      <c r="F125" s="22"/>
      <c r="G125" s="22"/>
      <c r="H125" s="22"/>
      <c r="I125" s="31"/>
      <c r="K125" s="55"/>
      <c r="L125" s="311"/>
      <c r="M125" s="74"/>
      <c r="N125" s="376"/>
      <c r="Q125" s="45"/>
      <c r="R125" s="303"/>
      <c r="S125" s="303"/>
      <c r="T125" s="376"/>
      <c r="U125" s="303"/>
      <c r="V125" s="303"/>
      <c r="W125" s="376"/>
    </row>
    <row r="126" spans="1:24" s="23" customFormat="1" ht="15">
      <c r="A126" s="26"/>
      <c r="B126" s="63">
        <v>7481820209802</v>
      </c>
      <c r="C126" s="356"/>
      <c r="D126" s="137" t="s">
        <v>328</v>
      </c>
      <c r="E126" s="22" t="s">
        <v>155</v>
      </c>
      <c r="F126" s="22" t="s">
        <v>161</v>
      </c>
      <c r="G126" s="22">
        <v>4</v>
      </c>
      <c r="H126" s="22">
        <v>30</v>
      </c>
      <c r="I126" s="31">
        <v>42.081145920000012</v>
      </c>
      <c r="K126" s="55">
        <f t="shared" ref="K126:K127" si="61">I126*$M$4</f>
        <v>0</v>
      </c>
      <c r="L126" s="311"/>
      <c r="M126" s="74">
        <f t="shared" ref="M126:M127" si="62">L126*K126</f>
        <v>0</v>
      </c>
      <c r="N126" s="376" t="e">
        <f t="shared" si="30"/>
        <v>#REF!</v>
      </c>
      <c r="O126" s="374" t="e">
        <f>IF(B126="","",_xlfn.XLOOKUP(B126,#REF!,#REF!))</f>
        <v>#REF!</v>
      </c>
      <c r="P126" s="375">
        <f>IFERROR(IF(B126="","",_xlfn.XLOOKUP(B126,'[1]Order Sheet'!$A:$A,'[1]Order Sheet'!$T:$T)),0)</f>
        <v>0</v>
      </c>
      <c r="Q126" s="45"/>
      <c r="R126" s="303" t="e">
        <f t="shared" si="31"/>
        <v>#REF!</v>
      </c>
      <c r="S126" s="303" t="e">
        <f t="shared" si="32"/>
        <v>#REF!</v>
      </c>
      <c r="T126" s="376" t="e">
        <f t="shared" si="33"/>
        <v>#REF!</v>
      </c>
      <c r="U126" s="303">
        <f t="shared" ref="U126:U127" si="63">+V126*0.34</f>
        <v>14.307589612800005</v>
      </c>
      <c r="V126" s="303">
        <f t="shared" ref="V126:V127" si="64">+I126</f>
        <v>42.081145920000012</v>
      </c>
      <c r="W126" s="376" t="e">
        <f>(+U126-O126)/U126</f>
        <v>#REF!</v>
      </c>
      <c r="X126" s="303">
        <f t="shared" ref="X126:X127" si="65">+V126-I126</f>
        <v>0</v>
      </c>
    </row>
    <row r="127" spans="1:24" s="23" customFormat="1" ht="15">
      <c r="A127" s="26"/>
      <c r="B127" s="63">
        <v>7481832329802</v>
      </c>
      <c r="C127" s="356"/>
      <c r="D127" s="137" t="s">
        <v>328</v>
      </c>
      <c r="E127" s="22" t="s">
        <v>157</v>
      </c>
      <c r="F127" s="22" t="s">
        <v>161</v>
      </c>
      <c r="G127" s="22">
        <v>4</v>
      </c>
      <c r="H127" s="22">
        <v>30</v>
      </c>
      <c r="I127" s="31">
        <v>88.839614160000011</v>
      </c>
      <c r="K127" s="55">
        <f t="shared" si="61"/>
        <v>0</v>
      </c>
      <c r="L127" s="304"/>
      <c r="M127" s="51">
        <f t="shared" si="62"/>
        <v>0</v>
      </c>
      <c r="N127" s="376" t="e">
        <f t="shared" si="30"/>
        <v>#REF!</v>
      </c>
      <c r="O127" s="374" t="e">
        <f>IF(B127="","",_xlfn.XLOOKUP(B127,#REF!,#REF!))</f>
        <v>#REF!</v>
      </c>
      <c r="P127" s="375">
        <f>IFERROR(IF(B127="","",_xlfn.XLOOKUP(B127,'[1]Order Sheet'!$A:$A,'[1]Order Sheet'!$T:$T)),0)</f>
        <v>0</v>
      </c>
      <c r="Q127" s="45"/>
      <c r="R127" s="303" t="e">
        <f t="shared" si="31"/>
        <v>#REF!</v>
      </c>
      <c r="S127" s="303" t="e">
        <f t="shared" si="32"/>
        <v>#REF!</v>
      </c>
      <c r="T127" s="376" t="e">
        <f t="shared" si="33"/>
        <v>#REF!</v>
      </c>
      <c r="U127" s="303">
        <f t="shared" si="63"/>
        <v>30.205468814400007</v>
      </c>
      <c r="V127" s="303">
        <f t="shared" si="64"/>
        <v>88.839614160000011</v>
      </c>
      <c r="W127" s="376" t="e">
        <f>(+U127-O127)/U127</f>
        <v>#REF!</v>
      </c>
      <c r="X127" s="303">
        <f t="shared" si="65"/>
        <v>0</v>
      </c>
    </row>
    <row r="128" spans="1:24" s="23" customFormat="1" ht="15" customHeight="1" thickBot="1">
      <c r="A128" s="27"/>
      <c r="B128" s="305" t="s">
        <v>297</v>
      </c>
      <c r="C128" s="357"/>
      <c r="D128" s="70"/>
      <c r="E128" s="32"/>
      <c r="F128" s="32"/>
      <c r="G128" s="32"/>
      <c r="H128" s="32"/>
      <c r="I128" s="33"/>
      <c r="K128" s="56"/>
      <c r="L128" s="306"/>
      <c r="M128" s="52"/>
      <c r="N128" s="376"/>
      <c r="Q128" s="45"/>
      <c r="R128" s="303"/>
      <c r="S128" s="303"/>
      <c r="T128" s="376"/>
      <c r="U128" s="303"/>
      <c r="V128" s="303"/>
      <c r="W128" s="376"/>
    </row>
    <row r="129" spans="1:24" s="6" customFormat="1" ht="15" customHeight="1">
      <c r="B129" s="391" t="s">
        <v>213</v>
      </c>
      <c r="C129" s="391"/>
      <c r="D129" s="391"/>
      <c r="E129" s="391"/>
      <c r="F129" s="391"/>
      <c r="G129" s="391"/>
      <c r="H129" s="391"/>
      <c r="I129" s="10"/>
      <c r="K129" s="10"/>
      <c r="L129" s="276"/>
      <c r="M129" s="60"/>
      <c r="N129" s="376"/>
      <c r="Q129" s="45"/>
      <c r="R129" s="303"/>
      <c r="S129" s="303"/>
      <c r="T129" s="376"/>
      <c r="U129" s="303"/>
      <c r="V129" s="303"/>
      <c r="W129" s="376"/>
    </row>
    <row r="130" spans="1:24" s="6" customFormat="1" ht="15" customHeight="1">
      <c r="B130" s="391"/>
      <c r="C130" s="391"/>
      <c r="D130" s="391"/>
      <c r="E130" s="391"/>
      <c r="F130" s="391"/>
      <c r="G130" s="391"/>
      <c r="H130" s="391"/>
      <c r="I130" s="10"/>
      <c r="K130" s="10"/>
      <c r="L130" s="276"/>
      <c r="M130" s="60"/>
      <c r="N130" s="376"/>
      <c r="Q130" s="45"/>
      <c r="R130" s="303"/>
      <c r="S130" s="303"/>
      <c r="T130" s="376"/>
      <c r="U130" s="303"/>
      <c r="V130" s="303"/>
      <c r="W130" s="376"/>
    </row>
    <row r="131" spans="1:24" ht="15" customHeight="1">
      <c r="B131" s="391"/>
      <c r="C131" s="391"/>
      <c r="D131" s="391"/>
      <c r="E131" s="391"/>
      <c r="F131" s="391"/>
      <c r="G131" s="391"/>
      <c r="H131" s="391"/>
      <c r="N131" s="376"/>
      <c r="Q131" s="45"/>
      <c r="R131" s="303"/>
      <c r="S131" s="303"/>
      <c r="T131" s="376"/>
      <c r="U131" s="303"/>
      <c r="V131" s="303"/>
      <c r="W131" s="376"/>
    </row>
    <row r="132" spans="1:24" ht="15" customHeight="1">
      <c r="A132" s="34"/>
      <c r="B132" s="391"/>
      <c r="C132" s="391"/>
      <c r="D132" s="391"/>
      <c r="E132" s="391"/>
      <c r="F132" s="391"/>
      <c r="G132" s="391"/>
      <c r="H132" s="391"/>
      <c r="I132" s="12"/>
      <c r="K132" s="24"/>
      <c r="L132" s="279"/>
      <c r="M132" s="90"/>
      <c r="N132" s="376"/>
      <c r="Q132" s="45"/>
      <c r="R132" s="303"/>
      <c r="S132" s="303"/>
      <c r="T132" s="376"/>
      <c r="U132" s="303"/>
      <c r="V132" s="303"/>
      <c r="W132" s="376"/>
    </row>
    <row r="133" spans="1:24" ht="15" customHeight="1">
      <c r="K133" s="24"/>
      <c r="L133" s="281"/>
      <c r="M133" s="24"/>
      <c r="N133" s="376"/>
      <c r="Q133" s="45"/>
      <c r="R133" s="303"/>
      <c r="S133" s="303"/>
      <c r="T133" s="376"/>
      <c r="U133" s="303"/>
      <c r="V133" s="303"/>
      <c r="W133" s="376"/>
    </row>
    <row r="134" spans="1:24" ht="15" customHeight="1">
      <c r="K134" s="24"/>
      <c r="L134" s="281"/>
      <c r="M134" s="24"/>
      <c r="N134" s="376"/>
      <c r="Q134" s="45"/>
      <c r="R134" s="303"/>
      <c r="S134" s="303"/>
      <c r="T134" s="376"/>
      <c r="U134" s="303"/>
      <c r="V134" s="303"/>
      <c r="W134" s="376"/>
    </row>
    <row r="135" spans="1:24" s="14" customFormat="1" ht="19.5" customHeight="1">
      <c r="A135" s="317" t="s">
        <v>275</v>
      </c>
      <c r="B135" s="13"/>
      <c r="C135" s="13"/>
      <c r="D135" s="16"/>
      <c r="H135" s="283" t="s">
        <v>214</v>
      </c>
      <c r="I135" s="323"/>
      <c r="J135" s="2"/>
      <c r="K135" s="46"/>
      <c r="L135" s="279"/>
      <c r="M135" s="24"/>
      <c r="N135" s="376"/>
      <c r="Q135" s="45"/>
      <c r="R135" s="303"/>
      <c r="S135" s="303"/>
      <c r="T135" s="376"/>
      <c r="U135" s="303"/>
      <c r="V135" s="303"/>
      <c r="W135" s="376"/>
    </row>
    <row r="136" spans="1:24" s="14" customFormat="1" ht="21" thickBot="1">
      <c r="A136" s="15"/>
      <c r="B136" s="13"/>
      <c r="C136" s="13"/>
      <c r="D136" s="16"/>
      <c r="H136" s="112"/>
      <c r="I136" s="18"/>
      <c r="J136" s="2"/>
      <c r="K136" s="46"/>
      <c r="L136" s="285"/>
      <c r="M136" s="46"/>
      <c r="N136" s="376"/>
      <c r="Q136" s="45"/>
      <c r="R136" s="303"/>
      <c r="S136" s="303"/>
      <c r="T136" s="376"/>
      <c r="U136" s="303"/>
      <c r="V136" s="303"/>
      <c r="W136" s="376"/>
    </row>
    <row r="137" spans="1:24" s="19" customFormat="1" ht="15" customHeight="1">
      <c r="A137" s="286" t="s">
        <v>9</v>
      </c>
      <c r="B137" s="287"/>
      <c r="C137" s="287"/>
      <c r="D137" s="288" t="s">
        <v>13</v>
      </c>
      <c r="E137" s="289"/>
      <c r="F137" s="289"/>
      <c r="G137" s="390" t="s">
        <v>24</v>
      </c>
      <c r="H137" s="390"/>
      <c r="I137" s="290"/>
      <c r="J137" s="1"/>
      <c r="K137" s="291" t="s">
        <v>2</v>
      </c>
      <c r="L137" s="292" t="s">
        <v>3</v>
      </c>
      <c r="M137" s="293"/>
      <c r="N137" s="376"/>
      <c r="Q137" s="45"/>
      <c r="R137" s="303"/>
      <c r="S137" s="303"/>
      <c r="T137" s="376"/>
      <c r="U137" s="303"/>
      <c r="V137" s="303"/>
      <c r="W137" s="376"/>
    </row>
    <row r="138" spans="1:24" s="19" customFormat="1" ht="15" customHeight="1" thickBot="1">
      <c r="A138" s="294"/>
      <c r="B138" s="295" t="s">
        <v>4</v>
      </c>
      <c r="C138" s="295"/>
      <c r="D138" s="296" t="s">
        <v>14</v>
      </c>
      <c r="E138" s="297" t="s">
        <v>5</v>
      </c>
      <c r="F138" s="297" t="s">
        <v>150</v>
      </c>
      <c r="G138" s="297" t="s">
        <v>22</v>
      </c>
      <c r="H138" s="297" t="s">
        <v>23</v>
      </c>
      <c r="I138" s="298"/>
      <c r="J138" s="1"/>
      <c r="K138" s="299" t="s">
        <v>6</v>
      </c>
      <c r="L138" s="300" t="s">
        <v>7</v>
      </c>
      <c r="M138" s="301" t="s">
        <v>8</v>
      </c>
      <c r="N138" s="376"/>
      <c r="Q138" s="45"/>
      <c r="R138" s="303"/>
      <c r="S138" s="303"/>
      <c r="T138" s="376"/>
      <c r="U138" s="303"/>
      <c r="V138" s="303"/>
      <c r="W138" s="376"/>
    </row>
    <row r="139" spans="1:24" s="23" customFormat="1" ht="16">
      <c r="A139" s="113"/>
      <c r="B139" s="62" t="s">
        <v>89</v>
      </c>
      <c r="C139" s="355"/>
      <c r="D139" s="28"/>
      <c r="E139" s="29" t="s">
        <v>151</v>
      </c>
      <c r="F139" s="29" t="s">
        <v>152</v>
      </c>
      <c r="G139" s="29">
        <v>12</v>
      </c>
      <c r="H139" s="29">
        <v>72</v>
      </c>
      <c r="I139" s="30">
        <v>21.446594873949579</v>
      </c>
      <c r="K139" s="54">
        <f t="shared" ref="K139:K150" si="66">I139*$M$4</f>
        <v>0</v>
      </c>
      <c r="L139" s="320"/>
      <c r="M139" s="77">
        <f t="shared" ref="M139:M150" si="67">L139*K139</f>
        <v>0</v>
      </c>
      <c r="N139" s="376" t="e">
        <f t="shared" ref="N139:N194" si="68">IF(B139="","",(K139-O139)/K139)</f>
        <v>#REF!</v>
      </c>
      <c r="O139" s="374" t="e">
        <f>IF(B139="","",_xlfn.XLOOKUP(B139,#REF!,#REF!))</f>
        <v>#REF!</v>
      </c>
      <c r="P139" s="375">
        <f>IFERROR(IF(B139="","",_xlfn.XLOOKUP(B139,'[1]Order Sheet'!$A:$A,'[1]Order Sheet'!$T:$T)),0)</f>
        <v>335</v>
      </c>
      <c r="Q139" s="45"/>
      <c r="R139" s="303" t="e">
        <f t="shared" ref="R139:R194" si="69">O139/0.7</f>
        <v>#REF!</v>
      </c>
      <c r="S139" s="303" t="e">
        <f t="shared" ref="S139:S194" si="70">R139-O139</f>
        <v>#REF!</v>
      </c>
      <c r="T139" s="376" t="e">
        <f t="shared" ref="T139:T194" si="71">+S139/R139</f>
        <v>#REF!</v>
      </c>
      <c r="U139" s="303" t="e">
        <f t="shared" ref="U139:U194" si="72">IF(T139&gt;N139,R139,K139)</f>
        <v>#REF!</v>
      </c>
      <c r="V139" s="303" t="e">
        <f>+U139/M$4</f>
        <v>#REF!</v>
      </c>
      <c r="W139" s="376" t="e">
        <f>(+U139-O139)/U139</f>
        <v>#REF!</v>
      </c>
      <c r="X139" s="303" t="e">
        <f t="shared" ref="X139:X141" si="73">+V139-I139</f>
        <v>#REF!</v>
      </c>
    </row>
    <row r="140" spans="1:24" s="23" customFormat="1" ht="15">
      <c r="A140" s="26"/>
      <c r="B140" s="63" t="s">
        <v>90</v>
      </c>
      <c r="C140" s="356"/>
      <c r="D140" s="21"/>
      <c r="E140" s="22" t="s">
        <v>153</v>
      </c>
      <c r="F140" s="22" t="s">
        <v>152</v>
      </c>
      <c r="G140" s="22">
        <v>12</v>
      </c>
      <c r="H140" s="22">
        <v>72</v>
      </c>
      <c r="I140" s="31">
        <v>29.141046000000006</v>
      </c>
      <c r="K140" s="55">
        <f t="shared" si="66"/>
        <v>0</v>
      </c>
      <c r="L140" s="321"/>
      <c r="M140" s="74">
        <f t="shared" si="67"/>
        <v>0</v>
      </c>
      <c r="N140" s="376" t="e">
        <f t="shared" si="68"/>
        <v>#REF!</v>
      </c>
      <c r="O140" s="374" t="e">
        <f>IF(B140="","",_xlfn.XLOOKUP(B140,#REF!,#REF!))</f>
        <v>#REF!</v>
      </c>
      <c r="P140" s="375">
        <f>IFERROR(IF(B140="","",_xlfn.XLOOKUP(B140,'[1]Order Sheet'!$A:$A,'[1]Order Sheet'!$T:$T)),0)</f>
        <v>321</v>
      </c>
      <c r="Q140" s="45"/>
      <c r="R140" s="303" t="e">
        <f t="shared" si="69"/>
        <v>#REF!</v>
      </c>
      <c r="S140" s="303" t="e">
        <f t="shared" si="70"/>
        <v>#REF!</v>
      </c>
      <c r="T140" s="376" t="e">
        <f t="shared" si="71"/>
        <v>#REF!</v>
      </c>
      <c r="U140" s="303" t="e">
        <f t="shared" si="72"/>
        <v>#REF!</v>
      </c>
      <c r="V140" s="303">
        <f>+I140</f>
        <v>29.141046000000006</v>
      </c>
      <c r="W140" s="376" t="e">
        <f>(+U140-O140)/U140</f>
        <v>#REF!</v>
      </c>
      <c r="X140" s="303">
        <f t="shared" si="73"/>
        <v>0</v>
      </c>
    </row>
    <row r="141" spans="1:24" s="23" customFormat="1" ht="15">
      <c r="A141" s="26"/>
      <c r="B141" s="63" t="s">
        <v>91</v>
      </c>
      <c r="C141" s="356"/>
      <c r="D141" s="21"/>
      <c r="E141" s="22" t="s">
        <v>154</v>
      </c>
      <c r="F141" s="22" t="s">
        <v>152</v>
      </c>
      <c r="G141" s="22">
        <v>10</v>
      </c>
      <c r="H141" s="22">
        <v>60</v>
      </c>
      <c r="I141" s="31">
        <v>39.404276302521012</v>
      </c>
      <c r="K141" s="55">
        <f t="shared" si="66"/>
        <v>0</v>
      </c>
      <c r="L141" s="321"/>
      <c r="M141" s="74">
        <f t="shared" si="67"/>
        <v>0</v>
      </c>
      <c r="N141" s="376" t="e">
        <f t="shared" si="68"/>
        <v>#REF!</v>
      </c>
      <c r="O141" s="374" t="e">
        <f>IF(B141="","",_xlfn.XLOOKUP(B141,#REF!,#REF!))</f>
        <v>#REF!</v>
      </c>
      <c r="P141" s="375">
        <f>IFERROR(IF(B141="","",_xlfn.XLOOKUP(B141,'[1]Order Sheet'!$A:$A,'[1]Order Sheet'!$T:$T)),0)</f>
        <v>0</v>
      </c>
      <c r="Q141" s="45"/>
      <c r="R141" s="303" t="e">
        <f t="shared" si="69"/>
        <v>#REF!</v>
      </c>
      <c r="S141" s="303" t="e">
        <f t="shared" si="70"/>
        <v>#REF!</v>
      </c>
      <c r="T141" s="376" t="e">
        <f t="shared" si="71"/>
        <v>#REF!</v>
      </c>
      <c r="U141" s="303" t="e">
        <f t="shared" si="72"/>
        <v>#REF!</v>
      </c>
      <c r="V141" s="303" t="e">
        <f>+U141/M$4</f>
        <v>#REF!</v>
      </c>
      <c r="W141" s="376" t="e">
        <f>(+U141-O141)/U141</f>
        <v>#REF!</v>
      </c>
      <c r="X141" s="303" t="e">
        <f t="shared" si="73"/>
        <v>#REF!</v>
      </c>
    </row>
    <row r="142" spans="1:24" s="23" customFormat="1" ht="15">
      <c r="A142" s="26"/>
      <c r="B142" s="78"/>
      <c r="C142" s="65"/>
      <c r="D142" s="44"/>
      <c r="E142" s="45"/>
      <c r="F142" s="45"/>
      <c r="G142" s="45"/>
      <c r="H142" s="45"/>
      <c r="I142" s="48"/>
      <c r="K142" s="58"/>
      <c r="L142" s="324"/>
      <c r="M142" s="91"/>
      <c r="N142" s="376"/>
      <c r="Q142" s="45"/>
      <c r="R142" s="303"/>
      <c r="S142" s="303"/>
      <c r="T142" s="376"/>
      <c r="U142" s="303"/>
      <c r="V142" s="303"/>
      <c r="W142" s="376"/>
    </row>
    <row r="143" spans="1:24" s="23" customFormat="1" ht="15">
      <c r="A143" s="26"/>
      <c r="B143" s="78"/>
      <c r="C143" s="65"/>
      <c r="D143" s="44"/>
      <c r="E143" s="45"/>
      <c r="F143" s="45"/>
      <c r="G143" s="45"/>
      <c r="H143" s="45"/>
      <c r="I143" s="48"/>
      <c r="K143" s="58"/>
      <c r="L143" s="324"/>
      <c r="M143" s="91"/>
      <c r="N143" s="376"/>
      <c r="Q143" s="45"/>
      <c r="R143" s="303"/>
      <c r="S143" s="303"/>
      <c r="T143" s="376"/>
      <c r="U143" s="303"/>
      <c r="V143" s="303"/>
      <c r="W143" s="376"/>
    </row>
    <row r="144" spans="1:24" s="23" customFormat="1" ht="16" thickBot="1">
      <c r="A144" s="27"/>
      <c r="B144" s="309" t="s">
        <v>298</v>
      </c>
      <c r="C144" s="359"/>
      <c r="D144" s="43"/>
      <c r="E144" s="39"/>
      <c r="F144" s="39"/>
      <c r="G144" s="39"/>
      <c r="H144" s="39"/>
      <c r="I144" s="40"/>
      <c r="K144" s="59"/>
      <c r="L144" s="325"/>
      <c r="M144" s="61"/>
      <c r="N144" s="376"/>
      <c r="Q144" s="45"/>
      <c r="R144" s="303"/>
      <c r="S144" s="303"/>
      <c r="T144" s="376"/>
      <c r="U144" s="303"/>
      <c r="V144" s="303"/>
      <c r="W144" s="376"/>
    </row>
    <row r="145" spans="1:24" s="23" customFormat="1" ht="16">
      <c r="A145" s="113"/>
      <c r="B145" s="62" t="s">
        <v>92</v>
      </c>
      <c r="C145" s="355"/>
      <c r="D145" s="28"/>
      <c r="E145" s="29" t="s">
        <v>151</v>
      </c>
      <c r="F145" s="29" t="s">
        <v>161</v>
      </c>
      <c r="G145" s="29">
        <v>12</v>
      </c>
      <c r="H145" s="29">
        <v>72</v>
      </c>
      <c r="I145" s="30">
        <v>22.25918411764706</v>
      </c>
      <c r="K145" s="54">
        <f t="shared" si="66"/>
        <v>0</v>
      </c>
      <c r="L145" s="320"/>
      <c r="M145" s="77">
        <f t="shared" si="67"/>
        <v>0</v>
      </c>
      <c r="N145" s="376" t="e">
        <f t="shared" si="68"/>
        <v>#REF!</v>
      </c>
      <c r="O145" s="374" t="e">
        <f>IF(B145="","",_xlfn.XLOOKUP(B145,#REF!,#REF!))</f>
        <v>#REF!</v>
      </c>
      <c r="P145" s="375">
        <f>IFERROR(IF(B145="","",_xlfn.XLOOKUP(B145,'[1]Order Sheet'!$A:$A,'[1]Order Sheet'!$T:$T)),0)</f>
        <v>1358</v>
      </c>
      <c r="Q145" s="45"/>
      <c r="R145" s="303" t="e">
        <f t="shared" si="69"/>
        <v>#REF!</v>
      </c>
      <c r="S145" s="303" t="e">
        <f t="shared" si="70"/>
        <v>#REF!</v>
      </c>
      <c r="T145" s="376" t="e">
        <f t="shared" si="71"/>
        <v>#REF!</v>
      </c>
      <c r="U145" s="303" t="e">
        <f t="shared" si="72"/>
        <v>#REF!</v>
      </c>
      <c r="V145" s="303" t="e">
        <f>+U145/M$4</f>
        <v>#REF!</v>
      </c>
      <c r="W145" s="376" t="e">
        <f t="shared" ref="W145:W150" si="74">(+U145-O145)/U145</f>
        <v>#REF!</v>
      </c>
      <c r="X145" s="303" t="e">
        <f t="shared" ref="X145:X150" si="75">+V145-I145</f>
        <v>#REF!</v>
      </c>
    </row>
    <row r="146" spans="1:24" s="23" customFormat="1" ht="15">
      <c r="A146" s="26"/>
      <c r="B146" s="63" t="s">
        <v>93</v>
      </c>
      <c r="C146" s="356"/>
      <c r="D146" s="21"/>
      <c r="E146" s="22" t="s">
        <v>153</v>
      </c>
      <c r="F146" s="22" t="s">
        <v>161</v>
      </c>
      <c r="G146" s="22">
        <v>12</v>
      </c>
      <c r="H146" s="22">
        <v>72</v>
      </c>
      <c r="I146" s="31">
        <v>29.703505075200002</v>
      </c>
      <c r="K146" s="55">
        <f t="shared" si="66"/>
        <v>0</v>
      </c>
      <c r="L146" s="321"/>
      <c r="M146" s="74">
        <f t="shared" si="67"/>
        <v>0</v>
      </c>
      <c r="N146" s="376" t="e">
        <f t="shared" si="68"/>
        <v>#REF!</v>
      </c>
      <c r="O146" s="374" t="e">
        <f>IF(B146="","",_xlfn.XLOOKUP(B146,#REF!,#REF!))</f>
        <v>#REF!</v>
      </c>
      <c r="P146" s="375">
        <f>IFERROR(IF(B146="","",_xlfn.XLOOKUP(B146,'[1]Order Sheet'!$A:$A,'[1]Order Sheet'!$T:$T)),0)</f>
        <v>1878</v>
      </c>
      <c r="Q146" s="45"/>
      <c r="R146" s="303" t="e">
        <f t="shared" si="69"/>
        <v>#REF!</v>
      </c>
      <c r="S146" s="303" t="e">
        <f t="shared" si="70"/>
        <v>#REF!</v>
      </c>
      <c r="T146" s="376" t="e">
        <f t="shared" si="71"/>
        <v>#REF!</v>
      </c>
      <c r="U146" s="303" t="e">
        <f t="shared" si="72"/>
        <v>#REF!</v>
      </c>
      <c r="V146" s="303">
        <f>+I146</f>
        <v>29.703505075200002</v>
      </c>
      <c r="W146" s="376" t="e">
        <f t="shared" si="74"/>
        <v>#REF!</v>
      </c>
      <c r="X146" s="303">
        <f t="shared" si="75"/>
        <v>0</v>
      </c>
    </row>
    <row r="147" spans="1:24" s="23" customFormat="1" ht="15">
      <c r="A147" s="26"/>
      <c r="B147" s="63" t="s">
        <v>94</v>
      </c>
      <c r="C147" s="356"/>
      <c r="D147" s="21"/>
      <c r="E147" s="22" t="s">
        <v>154</v>
      </c>
      <c r="F147" s="22" t="s">
        <v>161</v>
      </c>
      <c r="G147" s="22">
        <v>10</v>
      </c>
      <c r="H147" s="22">
        <v>60</v>
      </c>
      <c r="I147" s="31">
        <v>40.685298907563023</v>
      </c>
      <c r="K147" s="55">
        <f t="shared" si="66"/>
        <v>0</v>
      </c>
      <c r="L147" s="321"/>
      <c r="M147" s="74">
        <f t="shared" si="67"/>
        <v>0</v>
      </c>
      <c r="N147" s="376" t="e">
        <f t="shared" si="68"/>
        <v>#REF!</v>
      </c>
      <c r="O147" s="374" t="e">
        <f>IF(B147="","",_xlfn.XLOOKUP(B147,#REF!,#REF!))</f>
        <v>#REF!</v>
      </c>
      <c r="P147" s="375">
        <f>IFERROR(IF(B147="","",_xlfn.XLOOKUP(B147,'[1]Order Sheet'!$A:$A,'[1]Order Sheet'!$T:$T)),0)</f>
        <v>920</v>
      </c>
      <c r="Q147" s="45"/>
      <c r="R147" s="303" t="e">
        <f t="shared" si="69"/>
        <v>#REF!</v>
      </c>
      <c r="S147" s="303" t="e">
        <f t="shared" si="70"/>
        <v>#REF!</v>
      </c>
      <c r="T147" s="376" t="e">
        <f t="shared" si="71"/>
        <v>#REF!</v>
      </c>
      <c r="U147" s="303" t="e">
        <f t="shared" si="72"/>
        <v>#REF!</v>
      </c>
      <c r="V147" s="303" t="e">
        <f t="shared" ref="V147:V150" si="76">+U147/M$4</f>
        <v>#REF!</v>
      </c>
      <c r="W147" s="376" t="e">
        <f t="shared" si="74"/>
        <v>#REF!</v>
      </c>
      <c r="X147" s="303" t="e">
        <f t="shared" si="75"/>
        <v>#REF!</v>
      </c>
    </row>
    <row r="148" spans="1:24" s="23" customFormat="1" ht="15">
      <c r="A148" s="26"/>
      <c r="B148" s="63" t="s">
        <v>169</v>
      </c>
      <c r="C148" s="356"/>
      <c r="D148" s="21"/>
      <c r="E148" s="22" t="s">
        <v>155</v>
      </c>
      <c r="F148" s="22" t="s">
        <v>161</v>
      </c>
      <c r="G148" s="22">
        <v>8</v>
      </c>
      <c r="H148" s="22">
        <v>32</v>
      </c>
      <c r="I148" s="31">
        <v>67.151950168067231</v>
      </c>
      <c r="K148" s="55">
        <f t="shared" si="66"/>
        <v>0</v>
      </c>
      <c r="L148" s="321"/>
      <c r="M148" s="74">
        <f t="shared" si="67"/>
        <v>0</v>
      </c>
      <c r="N148" s="376" t="e">
        <f t="shared" si="68"/>
        <v>#REF!</v>
      </c>
      <c r="O148" s="374" t="e">
        <f>IF(B148="","",_xlfn.XLOOKUP(B148,#REF!,#REF!))</f>
        <v>#REF!</v>
      </c>
      <c r="P148" s="375">
        <f>IFERROR(IF(B148="","",_xlfn.XLOOKUP(B148,'[1]Order Sheet'!$A:$A,'[1]Order Sheet'!$T:$T)),0)</f>
        <v>37</v>
      </c>
      <c r="Q148" s="45"/>
      <c r="R148" s="303" t="e">
        <f t="shared" si="69"/>
        <v>#REF!</v>
      </c>
      <c r="S148" s="303" t="e">
        <f t="shared" si="70"/>
        <v>#REF!</v>
      </c>
      <c r="T148" s="376" t="e">
        <f t="shared" si="71"/>
        <v>#REF!</v>
      </c>
      <c r="U148" s="303" t="e">
        <f t="shared" si="72"/>
        <v>#REF!</v>
      </c>
      <c r="V148" s="303" t="e">
        <f t="shared" si="76"/>
        <v>#REF!</v>
      </c>
      <c r="W148" s="376" t="e">
        <f t="shared" si="74"/>
        <v>#REF!</v>
      </c>
      <c r="X148" s="303" t="e">
        <f t="shared" si="75"/>
        <v>#REF!</v>
      </c>
    </row>
    <row r="149" spans="1:24" s="23" customFormat="1" ht="15">
      <c r="A149" s="26"/>
      <c r="B149" s="63" t="s">
        <v>95</v>
      </c>
      <c r="C149" s="356"/>
      <c r="D149" s="21"/>
      <c r="E149" s="22" t="s">
        <v>156</v>
      </c>
      <c r="F149" s="22" t="s">
        <v>161</v>
      </c>
      <c r="G149" s="22">
        <v>4</v>
      </c>
      <c r="H149" s="22">
        <v>16</v>
      </c>
      <c r="I149" s="31">
        <v>86.002993361344551</v>
      </c>
      <c r="K149" s="55">
        <f t="shared" si="66"/>
        <v>0</v>
      </c>
      <c r="L149" s="321"/>
      <c r="M149" s="74">
        <f t="shared" si="67"/>
        <v>0</v>
      </c>
      <c r="N149" s="376" t="e">
        <f t="shared" si="68"/>
        <v>#REF!</v>
      </c>
      <c r="O149" s="374" t="e">
        <f>IF(B149="","",_xlfn.XLOOKUP(B149,#REF!,#REF!))</f>
        <v>#REF!</v>
      </c>
      <c r="P149" s="375">
        <f>IFERROR(IF(B149="","",_xlfn.XLOOKUP(B149,'[1]Order Sheet'!$A:$A,'[1]Order Sheet'!$T:$T)),0)</f>
        <v>36</v>
      </c>
      <c r="Q149" s="45"/>
      <c r="R149" s="303" t="e">
        <f t="shared" si="69"/>
        <v>#REF!</v>
      </c>
      <c r="S149" s="303" t="e">
        <f t="shared" si="70"/>
        <v>#REF!</v>
      </c>
      <c r="T149" s="376" t="e">
        <f t="shared" si="71"/>
        <v>#REF!</v>
      </c>
      <c r="U149" s="303" t="e">
        <f t="shared" si="72"/>
        <v>#REF!</v>
      </c>
      <c r="V149" s="303" t="e">
        <f t="shared" si="76"/>
        <v>#REF!</v>
      </c>
      <c r="W149" s="376" t="e">
        <f t="shared" si="74"/>
        <v>#REF!</v>
      </c>
      <c r="X149" s="303" t="e">
        <f t="shared" si="75"/>
        <v>#REF!</v>
      </c>
    </row>
    <row r="150" spans="1:24" s="23" customFormat="1" ht="15">
      <c r="A150" s="26"/>
      <c r="B150" s="63" t="s">
        <v>170</v>
      </c>
      <c r="C150" s="356"/>
      <c r="D150" s="21"/>
      <c r="E150" s="22" t="s">
        <v>157</v>
      </c>
      <c r="F150" s="22" t="s">
        <v>161</v>
      </c>
      <c r="G150" s="22">
        <v>4</v>
      </c>
      <c r="H150" s="22">
        <v>16</v>
      </c>
      <c r="I150" s="31">
        <v>126.05306126050421</v>
      </c>
      <c r="K150" s="55">
        <f t="shared" si="66"/>
        <v>0</v>
      </c>
      <c r="L150" s="321"/>
      <c r="M150" s="74">
        <f t="shared" si="67"/>
        <v>0</v>
      </c>
      <c r="N150" s="376" t="e">
        <f t="shared" si="68"/>
        <v>#REF!</v>
      </c>
      <c r="O150" s="374" t="e">
        <f>IF(B150="","",_xlfn.XLOOKUP(B150,#REF!,#REF!))</f>
        <v>#REF!</v>
      </c>
      <c r="P150" s="375">
        <f>IFERROR(IF(B150="","",_xlfn.XLOOKUP(B150,'[1]Order Sheet'!$A:$A,'[1]Order Sheet'!$T:$T)),0)</f>
        <v>134</v>
      </c>
      <c r="Q150" s="45"/>
      <c r="R150" s="303" t="e">
        <f t="shared" si="69"/>
        <v>#REF!</v>
      </c>
      <c r="S150" s="303" t="e">
        <f t="shared" si="70"/>
        <v>#REF!</v>
      </c>
      <c r="T150" s="376" t="e">
        <f t="shared" si="71"/>
        <v>#REF!</v>
      </c>
      <c r="U150" s="303" t="e">
        <f t="shared" si="72"/>
        <v>#REF!</v>
      </c>
      <c r="V150" s="303" t="e">
        <f t="shared" si="76"/>
        <v>#REF!</v>
      </c>
      <c r="W150" s="376" t="e">
        <f t="shared" si="74"/>
        <v>#REF!</v>
      </c>
      <c r="X150" s="303" t="e">
        <f t="shared" si="75"/>
        <v>#REF!</v>
      </c>
    </row>
    <row r="151" spans="1:24" s="23" customFormat="1" ht="15">
      <c r="A151" s="26"/>
      <c r="B151" s="63"/>
      <c r="C151" s="356"/>
      <c r="D151" s="137"/>
      <c r="E151" s="22"/>
      <c r="F151" s="22"/>
      <c r="G151" s="22"/>
      <c r="H151" s="22"/>
      <c r="I151" s="31"/>
      <c r="K151" s="55"/>
      <c r="L151" s="321"/>
      <c r="M151" s="74"/>
      <c r="N151" s="376"/>
      <c r="Q151" s="45"/>
      <c r="R151" s="303"/>
      <c r="S151" s="303"/>
      <c r="T151" s="376"/>
      <c r="U151" s="303"/>
      <c r="V151" s="303"/>
      <c r="W151" s="376"/>
    </row>
    <row r="152" spans="1:24" s="23" customFormat="1" ht="15">
      <c r="A152" s="26"/>
      <c r="B152" s="63"/>
      <c r="C152" s="356"/>
      <c r="D152" s="137"/>
      <c r="E152" s="22"/>
      <c r="F152" s="22"/>
      <c r="G152" s="22"/>
      <c r="H152" s="22"/>
      <c r="I152" s="31"/>
      <c r="K152" s="55"/>
      <c r="L152" s="304"/>
      <c r="M152" s="51"/>
      <c r="N152" s="376"/>
      <c r="Q152" s="45"/>
      <c r="R152" s="303"/>
      <c r="S152" s="303"/>
      <c r="T152" s="376"/>
      <c r="U152" s="303"/>
      <c r="V152" s="303"/>
      <c r="W152" s="376"/>
    </row>
    <row r="153" spans="1:24" s="23" customFormat="1" ht="15" customHeight="1" thickBot="1">
      <c r="A153" s="27"/>
      <c r="B153" s="305" t="s">
        <v>298</v>
      </c>
      <c r="C153" s="357"/>
      <c r="D153" s="70"/>
      <c r="E153" s="32"/>
      <c r="F153" s="32"/>
      <c r="G153" s="32"/>
      <c r="H153" s="32"/>
      <c r="I153" s="33"/>
      <c r="K153" s="56"/>
      <c r="L153" s="306"/>
      <c r="M153" s="52"/>
      <c r="N153" s="376"/>
      <c r="Q153" s="45"/>
      <c r="R153" s="303"/>
      <c r="S153" s="303"/>
      <c r="T153" s="376"/>
      <c r="U153" s="303"/>
      <c r="V153" s="303"/>
      <c r="W153" s="376"/>
    </row>
    <row r="154" spans="1:24" ht="15" customHeight="1">
      <c r="K154" s="24"/>
      <c r="L154" s="281"/>
      <c r="M154" s="24"/>
      <c r="N154" s="376"/>
      <c r="Q154" s="45"/>
      <c r="R154" s="303"/>
      <c r="S154" s="303"/>
      <c r="T154" s="376"/>
      <c r="U154" s="303"/>
      <c r="V154" s="303"/>
      <c r="W154" s="376"/>
    </row>
    <row r="155" spans="1:24" s="14" customFormat="1" ht="19.5" customHeight="1">
      <c r="A155" s="317" t="s">
        <v>275</v>
      </c>
      <c r="B155" s="13"/>
      <c r="C155" s="13"/>
      <c r="D155" s="16"/>
      <c r="H155" s="283" t="s">
        <v>85</v>
      </c>
      <c r="I155" s="323"/>
      <c r="J155" s="2"/>
      <c r="K155" s="46"/>
      <c r="L155" s="279"/>
      <c r="M155" s="24"/>
      <c r="N155" s="376"/>
      <c r="Q155" s="45"/>
      <c r="R155" s="303"/>
      <c r="S155" s="303"/>
      <c r="T155" s="376"/>
      <c r="U155" s="303"/>
      <c r="V155" s="303"/>
      <c r="W155" s="376"/>
    </row>
    <row r="156" spans="1:24" s="14" customFormat="1" ht="21" thickBot="1">
      <c r="A156" s="15"/>
      <c r="B156" s="13"/>
      <c r="C156" s="13"/>
      <c r="D156" s="16"/>
      <c r="H156" s="112"/>
      <c r="I156" s="18"/>
      <c r="J156" s="2"/>
      <c r="K156" s="46"/>
      <c r="L156" s="285"/>
      <c r="M156" s="46"/>
      <c r="N156" s="376"/>
      <c r="Q156" s="45"/>
      <c r="R156" s="303"/>
      <c r="S156" s="303"/>
      <c r="T156" s="376"/>
      <c r="U156" s="303"/>
      <c r="V156" s="303"/>
      <c r="W156" s="376"/>
    </row>
    <row r="157" spans="1:24" s="19" customFormat="1" ht="15" customHeight="1">
      <c r="A157" s="286" t="s">
        <v>9</v>
      </c>
      <c r="B157" s="287"/>
      <c r="C157" s="287"/>
      <c r="D157" s="288" t="s">
        <v>13</v>
      </c>
      <c r="E157" s="289"/>
      <c r="F157" s="289"/>
      <c r="G157" s="390" t="s">
        <v>24</v>
      </c>
      <c r="H157" s="390"/>
      <c r="I157" s="290"/>
      <c r="J157" s="1"/>
      <c r="K157" s="291" t="s">
        <v>2</v>
      </c>
      <c r="L157" s="292" t="s">
        <v>3</v>
      </c>
      <c r="M157" s="293"/>
      <c r="N157" s="376"/>
      <c r="Q157" s="45"/>
      <c r="R157" s="303"/>
      <c r="S157" s="303"/>
      <c r="T157" s="376"/>
      <c r="U157" s="303"/>
      <c r="V157" s="303"/>
      <c r="W157" s="376"/>
    </row>
    <row r="158" spans="1:24" s="19" customFormat="1" ht="15" customHeight="1" thickBot="1">
      <c r="A158" s="294"/>
      <c r="B158" s="295" t="s">
        <v>4</v>
      </c>
      <c r="C158" s="295"/>
      <c r="D158" s="296" t="s">
        <v>14</v>
      </c>
      <c r="E158" s="297" t="s">
        <v>5</v>
      </c>
      <c r="F158" s="297" t="s">
        <v>150</v>
      </c>
      <c r="G158" s="297" t="s">
        <v>22</v>
      </c>
      <c r="H158" s="297" t="s">
        <v>23</v>
      </c>
      <c r="I158" s="298"/>
      <c r="J158" s="1"/>
      <c r="K158" s="299" t="s">
        <v>6</v>
      </c>
      <c r="L158" s="300" t="s">
        <v>7</v>
      </c>
      <c r="M158" s="301" t="s">
        <v>8</v>
      </c>
      <c r="N158" s="376"/>
      <c r="Q158" s="45"/>
      <c r="R158" s="303"/>
      <c r="S158" s="303"/>
      <c r="T158" s="376"/>
      <c r="U158" s="303"/>
      <c r="V158" s="303"/>
      <c r="W158" s="376"/>
    </row>
    <row r="159" spans="1:24" ht="15" customHeight="1">
      <c r="A159" s="113"/>
      <c r="B159" s="62" t="s">
        <v>104</v>
      </c>
      <c r="C159" s="355"/>
      <c r="D159" s="326"/>
      <c r="E159" s="29" t="s">
        <v>151</v>
      </c>
      <c r="F159" s="29" t="s">
        <v>152</v>
      </c>
      <c r="G159" s="29">
        <v>12</v>
      </c>
      <c r="H159" s="29">
        <v>144</v>
      </c>
      <c r="I159" s="30">
        <v>18.048293697478993</v>
      </c>
      <c r="J159" s="94"/>
      <c r="K159" s="99">
        <f t="shared" ref="K159:K160" si="77">I159*$M$4</f>
        <v>0</v>
      </c>
      <c r="L159" s="320"/>
      <c r="M159" s="77">
        <f t="shared" ref="M159:M160" si="78">L159*K159</f>
        <v>0</v>
      </c>
      <c r="N159" s="376" t="e">
        <f t="shared" si="68"/>
        <v>#REF!</v>
      </c>
      <c r="O159" s="374" t="e">
        <f>IF(B159="","",_xlfn.XLOOKUP(B159,#REF!,#REF!))</f>
        <v>#REF!</v>
      </c>
      <c r="P159" s="375">
        <f>IFERROR(IF(B159="","",_xlfn.XLOOKUP(B159,'[1]Order Sheet'!$A:$A,'[1]Order Sheet'!$T:$T)),0)</f>
        <v>60</v>
      </c>
      <c r="Q159" s="45"/>
      <c r="R159" s="303" t="e">
        <f t="shared" si="69"/>
        <v>#REF!</v>
      </c>
      <c r="S159" s="303" t="e">
        <f t="shared" si="70"/>
        <v>#REF!</v>
      </c>
      <c r="T159" s="376" t="e">
        <f t="shared" si="71"/>
        <v>#REF!</v>
      </c>
      <c r="U159" s="303" t="e">
        <f t="shared" si="72"/>
        <v>#REF!</v>
      </c>
      <c r="V159" s="303" t="e">
        <f t="shared" ref="V159:V160" si="79">+U159/M$4</f>
        <v>#REF!</v>
      </c>
      <c r="W159" s="376" t="e">
        <f>(+U159-O159)/U159</f>
        <v>#REF!</v>
      </c>
      <c r="X159" s="303" t="e">
        <f t="shared" ref="X159:X160" si="80">+V159-I159</f>
        <v>#REF!</v>
      </c>
    </row>
    <row r="160" spans="1:24" ht="15" customHeight="1">
      <c r="A160" s="95"/>
      <c r="B160" s="63" t="s">
        <v>105</v>
      </c>
      <c r="C160" s="356"/>
      <c r="D160" s="327"/>
      <c r="E160" s="22" t="s">
        <v>153</v>
      </c>
      <c r="F160" s="22" t="s">
        <v>152</v>
      </c>
      <c r="G160" s="22">
        <v>12</v>
      </c>
      <c r="H160" s="22">
        <v>144</v>
      </c>
      <c r="I160" s="31">
        <v>22.612901932773106</v>
      </c>
      <c r="J160" s="94"/>
      <c r="K160" s="100">
        <f t="shared" si="77"/>
        <v>0</v>
      </c>
      <c r="L160" s="321"/>
      <c r="M160" s="74">
        <f t="shared" si="78"/>
        <v>0</v>
      </c>
      <c r="N160" s="376" t="e">
        <f t="shared" si="68"/>
        <v>#REF!</v>
      </c>
      <c r="O160" s="374" t="e">
        <f>IF(B160="","",_xlfn.XLOOKUP(B160,#REF!,#REF!))</f>
        <v>#REF!</v>
      </c>
      <c r="P160" s="375">
        <f>IFERROR(IF(B160="","",_xlfn.XLOOKUP(B160,'[1]Order Sheet'!$A:$A,'[1]Order Sheet'!$T:$T)),0)</f>
        <v>0</v>
      </c>
      <c r="Q160" s="45"/>
      <c r="R160" s="303" t="e">
        <f t="shared" si="69"/>
        <v>#REF!</v>
      </c>
      <c r="S160" s="303" t="e">
        <f t="shared" si="70"/>
        <v>#REF!</v>
      </c>
      <c r="T160" s="376" t="e">
        <f t="shared" si="71"/>
        <v>#REF!</v>
      </c>
      <c r="U160" s="303" t="e">
        <f t="shared" si="72"/>
        <v>#REF!</v>
      </c>
      <c r="V160" s="303" t="e">
        <f t="shared" si="79"/>
        <v>#REF!</v>
      </c>
      <c r="W160" s="376" t="e">
        <f>(+U160-O160)/U160</f>
        <v>#REF!</v>
      </c>
      <c r="X160" s="303" t="e">
        <f t="shared" si="80"/>
        <v>#REF!</v>
      </c>
    </row>
    <row r="161" spans="1:24" ht="15" customHeight="1">
      <c r="A161" s="95"/>
      <c r="B161" s="78"/>
      <c r="C161" s="65"/>
      <c r="D161" s="328"/>
      <c r="E161" s="45"/>
      <c r="F161" s="45"/>
      <c r="G161" s="45"/>
      <c r="H161" s="45"/>
      <c r="I161" s="48"/>
      <c r="J161" s="94"/>
      <c r="K161" s="97"/>
      <c r="L161" s="324"/>
      <c r="M161" s="91"/>
      <c r="N161" s="376"/>
      <c r="Q161" s="45"/>
      <c r="R161" s="303"/>
      <c r="S161" s="303"/>
      <c r="T161" s="376"/>
      <c r="U161" s="303"/>
      <c r="V161" s="303"/>
      <c r="W161" s="376"/>
    </row>
    <row r="162" spans="1:24" ht="15" customHeight="1">
      <c r="A162" s="95"/>
      <c r="B162" s="78"/>
      <c r="C162" s="65"/>
      <c r="D162" s="328"/>
      <c r="E162" s="45"/>
      <c r="F162" s="45"/>
      <c r="G162" s="45"/>
      <c r="H162" s="45"/>
      <c r="I162" s="48"/>
      <c r="J162" s="94"/>
      <c r="K162" s="97"/>
      <c r="L162" s="324"/>
      <c r="M162" s="91"/>
      <c r="N162" s="376"/>
      <c r="Q162" s="45"/>
      <c r="R162" s="303"/>
      <c r="S162" s="303"/>
      <c r="T162" s="376"/>
      <c r="U162" s="303"/>
      <c r="V162" s="303"/>
      <c r="W162" s="376"/>
    </row>
    <row r="163" spans="1:24" ht="15" customHeight="1">
      <c r="A163" s="95"/>
      <c r="B163" s="78"/>
      <c r="C163" s="65"/>
      <c r="D163" s="328"/>
      <c r="E163" s="45"/>
      <c r="F163" s="45"/>
      <c r="G163" s="45"/>
      <c r="H163" s="45"/>
      <c r="I163" s="48"/>
      <c r="J163" s="94"/>
      <c r="K163" s="97"/>
      <c r="L163" s="324"/>
      <c r="M163" s="91"/>
      <c r="N163" s="376"/>
      <c r="Q163" s="45"/>
      <c r="R163" s="303"/>
      <c r="S163" s="303"/>
      <c r="T163" s="376"/>
      <c r="U163" s="303"/>
      <c r="V163" s="303"/>
      <c r="W163" s="376"/>
    </row>
    <row r="164" spans="1:24" ht="15" customHeight="1" thickBot="1">
      <c r="A164" s="96"/>
      <c r="B164" s="309" t="s">
        <v>299</v>
      </c>
      <c r="C164" s="359"/>
      <c r="D164" s="329"/>
      <c r="E164" s="39"/>
      <c r="F164" s="39"/>
      <c r="G164" s="39"/>
      <c r="H164" s="39"/>
      <c r="I164" s="40"/>
      <c r="J164" s="94"/>
      <c r="K164" s="98"/>
      <c r="L164" s="325"/>
      <c r="M164" s="61"/>
      <c r="N164" s="376"/>
      <c r="Q164" s="45"/>
      <c r="R164" s="303"/>
      <c r="S164" s="303"/>
      <c r="T164" s="376"/>
      <c r="U164" s="303"/>
      <c r="V164" s="303"/>
      <c r="W164" s="376"/>
    </row>
    <row r="165" spans="1:24" ht="15" customHeight="1">
      <c r="A165" s="113"/>
      <c r="B165" s="62" t="s">
        <v>107</v>
      </c>
      <c r="C165" s="355"/>
      <c r="D165" s="326"/>
      <c r="E165" s="29" t="s">
        <v>151</v>
      </c>
      <c r="F165" s="29" t="s">
        <v>161</v>
      </c>
      <c r="G165" s="29">
        <v>12</v>
      </c>
      <c r="H165" s="29">
        <v>72</v>
      </c>
      <c r="I165" s="30">
        <v>20.233847815126047</v>
      </c>
      <c r="J165" s="94"/>
      <c r="K165" s="99">
        <f t="shared" ref="K165:K166" si="81">I165*$M$4</f>
        <v>0</v>
      </c>
      <c r="L165" s="320"/>
      <c r="M165" s="77">
        <f t="shared" ref="M165:M166" si="82">L165*K165</f>
        <v>0</v>
      </c>
      <c r="N165" s="376" t="e">
        <f t="shared" si="68"/>
        <v>#REF!</v>
      </c>
      <c r="O165" s="374" t="e">
        <f>IF(B165="","",_xlfn.XLOOKUP(B165,#REF!,#REF!))</f>
        <v>#REF!</v>
      </c>
      <c r="P165" s="375">
        <f>IFERROR(IF(B165="","",_xlfn.XLOOKUP(B165,'[1]Order Sheet'!$A:$A,'[1]Order Sheet'!$T:$T)),0)</f>
        <v>284</v>
      </c>
      <c r="Q165" s="45"/>
      <c r="R165" s="303" t="e">
        <f t="shared" si="69"/>
        <v>#REF!</v>
      </c>
      <c r="S165" s="303" t="e">
        <f t="shared" si="70"/>
        <v>#REF!</v>
      </c>
      <c r="T165" s="376" t="e">
        <f t="shared" si="71"/>
        <v>#REF!</v>
      </c>
      <c r="U165" s="303" t="e">
        <f t="shared" si="72"/>
        <v>#REF!</v>
      </c>
      <c r="V165" s="303" t="e">
        <f t="shared" ref="V165:V166" si="83">+U165/M$4</f>
        <v>#REF!</v>
      </c>
      <c r="W165" s="376" t="e">
        <f>(+U165-O165)/U165</f>
        <v>#REF!</v>
      </c>
      <c r="X165" s="303" t="e">
        <f t="shared" ref="X165:X166" si="84">+V165-I165</f>
        <v>#REF!</v>
      </c>
    </row>
    <row r="166" spans="1:24" ht="15" customHeight="1">
      <c r="A166" s="95"/>
      <c r="B166" s="63" t="s">
        <v>108</v>
      </c>
      <c r="C166" s="356"/>
      <c r="D166" s="327"/>
      <c r="E166" s="22" t="s">
        <v>153</v>
      </c>
      <c r="F166" s="22" t="s">
        <v>161</v>
      </c>
      <c r="G166" s="22">
        <v>12</v>
      </c>
      <c r="H166" s="22">
        <v>72</v>
      </c>
      <c r="I166" s="31">
        <v>23.712037310924366</v>
      </c>
      <c r="J166" s="94"/>
      <c r="K166" s="100">
        <f t="shared" si="81"/>
        <v>0</v>
      </c>
      <c r="L166" s="321"/>
      <c r="M166" s="74">
        <f t="shared" si="82"/>
        <v>0</v>
      </c>
      <c r="N166" s="376" t="e">
        <f t="shared" si="68"/>
        <v>#REF!</v>
      </c>
      <c r="O166" s="374" t="e">
        <f>IF(B166="","",_xlfn.XLOOKUP(B166,#REF!,#REF!))</f>
        <v>#REF!</v>
      </c>
      <c r="P166" s="375">
        <f>IFERROR(IF(B166="","",_xlfn.XLOOKUP(B166,'[1]Order Sheet'!$A:$A,'[1]Order Sheet'!$T:$T)),0)</f>
        <v>308</v>
      </c>
      <c r="Q166" s="45"/>
      <c r="R166" s="303" t="e">
        <f t="shared" si="69"/>
        <v>#REF!</v>
      </c>
      <c r="S166" s="303" t="e">
        <f t="shared" si="70"/>
        <v>#REF!</v>
      </c>
      <c r="T166" s="376" t="e">
        <f t="shared" si="71"/>
        <v>#REF!</v>
      </c>
      <c r="U166" s="303" t="e">
        <f t="shared" si="72"/>
        <v>#REF!</v>
      </c>
      <c r="V166" s="303" t="e">
        <f t="shared" si="83"/>
        <v>#REF!</v>
      </c>
      <c r="W166" s="376" t="e">
        <f>(+U166-O166)/U166</f>
        <v>#REF!</v>
      </c>
      <c r="X166" s="303" t="e">
        <f t="shared" si="84"/>
        <v>#REF!</v>
      </c>
    </row>
    <row r="167" spans="1:24" ht="15" customHeight="1">
      <c r="A167" s="95"/>
      <c r="B167" s="78"/>
      <c r="C167" s="65"/>
      <c r="D167" s="328"/>
      <c r="E167" s="45"/>
      <c r="F167" s="45"/>
      <c r="G167" s="45"/>
      <c r="H167" s="45"/>
      <c r="I167" s="48"/>
      <c r="J167" s="94"/>
      <c r="K167" s="97"/>
      <c r="L167" s="324"/>
      <c r="M167" s="91"/>
      <c r="N167" s="376"/>
      <c r="Q167" s="45"/>
      <c r="R167" s="303"/>
      <c r="S167" s="303"/>
      <c r="T167" s="376"/>
      <c r="U167" s="303"/>
      <c r="V167" s="303"/>
      <c r="W167" s="376"/>
    </row>
    <row r="168" spans="1:24" ht="15" customHeight="1">
      <c r="A168" s="95"/>
      <c r="B168" s="78"/>
      <c r="C168" s="65"/>
      <c r="D168" s="328"/>
      <c r="E168" s="45"/>
      <c r="F168" s="45"/>
      <c r="G168" s="45"/>
      <c r="H168" s="45"/>
      <c r="I168" s="48"/>
      <c r="J168" s="94"/>
      <c r="K168" s="97"/>
      <c r="L168" s="324"/>
      <c r="M168" s="91"/>
      <c r="N168" s="376"/>
      <c r="Q168" s="45"/>
      <c r="R168" s="303"/>
      <c r="S168" s="303"/>
      <c r="T168" s="376"/>
      <c r="U168" s="303"/>
      <c r="V168" s="303"/>
      <c r="W168" s="376"/>
    </row>
    <row r="169" spans="1:24" ht="15" customHeight="1">
      <c r="A169" s="95"/>
      <c r="B169" s="78"/>
      <c r="C169" s="65"/>
      <c r="D169" s="328"/>
      <c r="E169" s="45"/>
      <c r="F169" s="45"/>
      <c r="G169" s="45"/>
      <c r="H169" s="45"/>
      <c r="I169" s="48"/>
      <c r="J169" s="94"/>
      <c r="K169" s="97"/>
      <c r="L169" s="324"/>
      <c r="M169" s="91"/>
      <c r="N169" s="376"/>
      <c r="Q169" s="45"/>
      <c r="R169" s="303"/>
      <c r="S169" s="303"/>
      <c r="T169" s="376"/>
      <c r="U169" s="303"/>
      <c r="V169" s="303"/>
      <c r="W169" s="376"/>
    </row>
    <row r="170" spans="1:24" ht="15" customHeight="1" thickBot="1">
      <c r="A170" s="96"/>
      <c r="B170" s="309" t="s">
        <v>299</v>
      </c>
      <c r="C170" s="359"/>
      <c r="D170" s="329"/>
      <c r="E170" s="39"/>
      <c r="F170" s="39"/>
      <c r="G170" s="39"/>
      <c r="H170" s="39"/>
      <c r="I170" s="40"/>
      <c r="J170" s="94"/>
      <c r="K170" s="98"/>
      <c r="L170" s="325"/>
      <c r="M170" s="61"/>
      <c r="N170" s="376"/>
      <c r="Q170" s="45"/>
      <c r="R170" s="303"/>
      <c r="S170" s="303"/>
      <c r="T170" s="376"/>
      <c r="U170" s="303"/>
      <c r="V170" s="303"/>
      <c r="W170" s="376"/>
    </row>
    <row r="171" spans="1:24" ht="15" customHeight="1">
      <c r="A171" s="113"/>
      <c r="B171" s="62" t="s">
        <v>86</v>
      </c>
      <c r="C171" s="355"/>
      <c r="D171" s="326"/>
      <c r="E171" s="29" t="s">
        <v>151</v>
      </c>
      <c r="F171" s="29" t="s">
        <v>165</v>
      </c>
      <c r="G171" s="29">
        <v>12</v>
      </c>
      <c r="H171" s="29">
        <v>72</v>
      </c>
      <c r="I171" s="30">
        <v>22.4316</v>
      </c>
      <c r="J171" s="94"/>
      <c r="K171" s="99">
        <f t="shared" ref="K171" si="85">I171*$M$4</f>
        <v>0</v>
      </c>
      <c r="L171" s="320"/>
      <c r="M171" s="77">
        <f t="shared" ref="M171" si="86">L171*K171</f>
        <v>0</v>
      </c>
      <c r="N171" s="376" t="e">
        <f t="shared" si="68"/>
        <v>#REF!</v>
      </c>
      <c r="O171" s="374" t="e">
        <f>IF(B171="","",_xlfn.XLOOKUP(B171,#REF!,#REF!))</f>
        <v>#REF!</v>
      </c>
      <c r="P171" s="375">
        <f>IFERROR(IF(B171="","",_xlfn.XLOOKUP(B171,'[1]Order Sheet'!$A:$A,'[1]Order Sheet'!$T:$T)),0)</f>
        <v>11</v>
      </c>
      <c r="Q171" s="45"/>
      <c r="R171" s="303" t="e">
        <f t="shared" si="69"/>
        <v>#REF!</v>
      </c>
      <c r="S171" s="303" t="e">
        <f t="shared" si="70"/>
        <v>#REF!</v>
      </c>
      <c r="T171" s="376" t="e">
        <f t="shared" si="71"/>
        <v>#REF!</v>
      </c>
      <c r="U171" s="303">
        <f t="shared" ref="U171" si="87">+V171*0.34</f>
        <v>7.6267440000000004</v>
      </c>
      <c r="V171" s="303">
        <f>+I171</f>
        <v>22.4316</v>
      </c>
      <c r="W171" s="376" t="e">
        <f>(+U171-O171)/U171</f>
        <v>#REF!</v>
      </c>
      <c r="X171" s="303">
        <f>+V171-I171</f>
        <v>0</v>
      </c>
    </row>
    <row r="172" spans="1:24" ht="15" customHeight="1">
      <c r="A172" s="95"/>
      <c r="B172" s="81"/>
      <c r="C172" s="358"/>
      <c r="D172" s="330"/>
      <c r="E172" s="37"/>
      <c r="F172" s="37"/>
      <c r="G172" s="37"/>
      <c r="H172" s="37"/>
      <c r="I172" s="38"/>
      <c r="J172" s="94"/>
      <c r="K172" s="101"/>
      <c r="L172" s="331"/>
      <c r="M172" s="92"/>
      <c r="N172" s="376"/>
      <c r="Q172" s="45"/>
      <c r="R172" s="303"/>
      <c r="S172" s="303"/>
      <c r="T172" s="376"/>
      <c r="U172" s="303"/>
      <c r="V172" s="303"/>
      <c r="W172" s="376"/>
    </row>
    <row r="173" spans="1:24" ht="15" customHeight="1">
      <c r="A173" s="95"/>
      <c r="B173" s="78"/>
      <c r="C173" s="65"/>
      <c r="D173" s="328"/>
      <c r="E173" s="45"/>
      <c r="F173" s="45"/>
      <c r="G173" s="45"/>
      <c r="H173" s="45"/>
      <c r="I173" s="48"/>
      <c r="J173" s="94"/>
      <c r="K173" s="97"/>
      <c r="L173" s="324"/>
      <c r="M173" s="91"/>
      <c r="N173" s="376"/>
      <c r="Q173" s="45"/>
      <c r="R173" s="303"/>
      <c r="S173" s="303"/>
      <c r="T173" s="376"/>
      <c r="U173" s="303"/>
      <c r="V173" s="303"/>
      <c r="W173" s="376"/>
    </row>
    <row r="174" spans="1:24" ht="15" customHeight="1">
      <c r="A174" s="95"/>
      <c r="B174" s="78"/>
      <c r="C174" s="65"/>
      <c r="D174" s="328"/>
      <c r="E174" s="45"/>
      <c r="F174" s="45"/>
      <c r="G174" s="45"/>
      <c r="H174" s="45"/>
      <c r="I174" s="48"/>
      <c r="J174" s="94"/>
      <c r="K174" s="97"/>
      <c r="L174" s="324"/>
      <c r="M174" s="91"/>
      <c r="N174" s="376"/>
      <c r="Q174" s="45"/>
      <c r="R174" s="303"/>
      <c r="S174" s="303"/>
      <c r="T174" s="376"/>
      <c r="U174" s="303"/>
      <c r="V174" s="303"/>
      <c r="W174" s="376"/>
    </row>
    <row r="175" spans="1:24" ht="15" customHeight="1">
      <c r="A175" s="95"/>
      <c r="B175" s="78"/>
      <c r="C175" s="65"/>
      <c r="D175" s="328"/>
      <c r="E175" s="45"/>
      <c r="F175" s="45"/>
      <c r="G175" s="45"/>
      <c r="H175" s="45"/>
      <c r="I175" s="48"/>
      <c r="J175" s="94"/>
      <c r="K175" s="97"/>
      <c r="L175" s="324"/>
      <c r="M175" s="91"/>
      <c r="N175" s="376"/>
      <c r="Q175" s="45"/>
      <c r="R175" s="303"/>
      <c r="S175" s="303"/>
      <c r="T175" s="376"/>
      <c r="U175" s="303"/>
      <c r="V175" s="303"/>
      <c r="W175" s="376"/>
    </row>
    <row r="176" spans="1:24" ht="15" customHeight="1" thickBot="1">
      <c r="A176" s="96"/>
      <c r="B176" s="309" t="s">
        <v>299</v>
      </c>
      <c r="C176" s="359"/>
      <c r="D176" s="329"/>
      <c r="E176" s="39"/>
      <c r="F176" s="39"/>
      <c r="G176" s="39"/>
      <c r="H176" s="39"/>
      <c r="I176" s="40"/>
      <c r="J176" s="94"/>
      <c r="K176" s="98"/>
      <c r="L176" s="325"/>
      <c r="M176" s="61"/>
      <c r="N176" s="376"/>
      <c r="Q176" s="45"/>
      <c r="R176" s="303"/>
      <c r="S176" s="303"/>
      <c r="T176" s="376"/>
      <c r="U176" s="303"/>
      <c r="V176" s="303"/>
      <c r="W176" s="376"/>
    </row>
    <row r="177" spans="1:24" ht="15" customHeight="1">
      <c r="K177" s="24"/>
      <c r="L177" s="281"/>
      <c r="M177" s="24"/>
      <c r="N177" s="376"/>
      <c r="Q177" s="45"/>
      <c r="R177" s="303"/>
      <c r="S177" s="303"/>
      <c r="T177" s="376"/>
      <c r="U177" s="303"/>
      <c r="V177" s="303"/>
      <c r="W177" s="376"/>
    </row>
    <row r="178" spans="1:24" s="14" customFormat="1" ht="19.5" customHeight="1">
      <c r="A178" s="317" t="s">
        <v>275</v>
      </c>
      <c r="B178" s="13"/>
      <c r="C178" s="13"/>
      <c r="D178" s="16"/>
      <c r="H178" s="283" t="s">
        <v>215</v>
      </c>
      <c r="I178" s="17"/>
      <c r="J178" s="2"/>
      <c r="K178" s="46"/>
      <c r="L178" s="279"/>
      <c r="M178" s="24"/>
      <c r="N178" s="376"/>
      <c r="Q178" s="45"/>
      <c r="R178" s="303"/>
      <c r="S178" s="303"/>
      <c r="T178" s="376"/>
      <c r="U178" s="303"/>
      <c r="V178" s="303"/>
      <c r="W178" s="376"/>
    </row>
    <row r="179" spans="1:24" s="14" customFormat="1" ht="21" thickBot="1">
      <c r="A179" s="15"/>
      <c r="B179" s="13"/>
      <c r="C179" s="13"/>
      <c r="D179" s="16"/>
      <c r="H179" s="112"/>
      <c r="I179" s="18"/>
      <c r="J179" s="2"/>
      <c r="K179" s="46"/>
      <c r="L179" s="285"/>
      <c r="M179" s="46"/>
      <c r="N179" s="376"/>
      <c r="Q179" s="45"/>
      <c r="R179" s="303"/>
      <c r="S179" s="303"/>
      <c r="T179" s="376"/>
      <c r="U179" s="303"/>
      <c r="V179" s="303"/>
      <c r="W179" s="376"/>
    </row>
    <row r="180" spans="1:24" s="19" customFormat="1" ht="15" customHeight="1">
      <c r="A180" s="286" t="s">
        <v>9</v>
      </c>
      <c r="B180" s="287"/>
      <c r="C180" s="287"/>
      <c r="D180" s="288" t="s">
        <v>13</v>
      </c>
      <c r="E180" s="289"/>
      <c r="F180" s="289"/>
      <c r="G180" s="390" t="s">
        <v>24</v>
      </c>
      <c r="H180" s="390"/>
      <c r="I180" s="290"/>
      <c r="J180" s="1"/>
      <c r="K180" s="291" t="s">
        <v>2</v>
      </c>
      <c r="L180" s="292" t="s">
        <v>3</v>
      </c>
      <c r="M180" s="293"/>
      <c r="N180" s="376"/>
      <c r="Q180" s="45"/>
      <c r="R180" s="303"/>
      <c r="S180" s="303"/>
      <c r="T180" s="376"/>
      <c r="U180" s="303"/>
      <c r="V180" s="303"/>
      <c r="W180" s="376"/>
    </row>
    <row r="181" spans="1:24" s="19" customFormat="1" ht="15" customHeight="1" thickBot="1">
      <c r="A181" s="294"/>
      <c r="B181" s="295" t="s">
        <v>4</v>
      </c>
      <c r="C181" s="295"/>
      <c r="D181" s="296" t="s">
        <v>14</v>
      </c>
      <c r="E181" s="297" t="s">
        <v>5</v>
      </c>
      <c r="F181" s="297" t="s">
        <v>150</v>
      </c>
      <c r="G181" s="297" t="s">
        <v>22</v>
      </c>
      <c r="H181" s="297" t="s">
        <v>23</v>
      </c>
      <c r="I181" s="298"/>
      <c r="J181" s="1"/>
      <c r="K181" s="299" t="s">
        <v>6</v>
      </c>
      <c r="L181" s="300" t="s">
        <v>7</v>
      </c>
      <c r="M181" s="301" t="s">
        <v>8</v>
      </c>
      <c r="N181" s="376"/>
      <c r="Q181" s="45"/>
      <c r="R181" s="303"/>
      <c r="S181" s="303"/>
      <c r="T181" s="376"/>
      <c r="U181" s="303"/>
      <c r="V181" s="303"/>
      <c r="W181" s="376"/>
    </row>
    <row r="182" spans="1:24" ht="15" customHeight="1">
      <c r="A182" s="113"/>
      <c r="B182" s="62" t="s">
        <v>100</v>
      </c>
      <c r="C182" s="355"/>
      <c r="D182" s="326"/>
      <c r="E182" s="29" t="s">
        <v>151</v>
      </c>
      <c r="F182" s="29" t="s">
        <v>152</v>
      </c>
      <c r="G182" s="29">
        <v>12</v>
      </c>
      <c r="H182" s="29">
        <v>144</v>
      </c>
      <c r="I182" s="30">
        <v>19.749379747899159</v>
      </c>
      <c r="J182" s="94"/>
      <c r="K182" s="99">
        <f t="shared" ref="K182:K183" si="88">I182*$M$4</f>
        <v>0</v>
      </c>
      <c r="L182" s="320"/>
      <c r="M182" s="77">
        <f t="shared" ref="M182:M183" si="89">L182*K182</f>
        <v>0</v>
      </c>
      <c r="N182" s="376" t="e">
        <f t="shared" si="68"/>
        <v>#REF!</v>
      </c>
      <c r="O182" s="374" t="e">
        <f>IF(B182="","",_xlfn.XLOOKUP(B182,#REF!,#REF!))</f>
        <v>#REF!</v>
      </c>
      <c r="P182" s="375">
        <f>IFERROR(IF(B182="","",_xlfn.XLOOKUP(B182,'[1]Order Sheet'!$A:$A,'[1]Order Sheet'!$T:$T)),0)</f>
        <v>561</v>
      </c>
      <c r="Q182" s="45"/>
      <c r="R182" s="303" t="e">
        <f t="shared" si="69"/>
        <v>#REF!</v>
      </c>
      <c r="S182" s="303" t="e">
        <f t="shared" si="70"/>
        <v>#REF!</v>
      </c>
      <c r="T182" s="376" t="e">
        <f t="shared" si="71"/>
        <v>#REF!</v>
      </c>
      <c r="U182" s="303" t="e">
        <f t="shared" si="72"/>
        <v>#REF!</v>
      </c>
      <c r="V182" s="303" t="e">
        <f t="shared" ref="V182:V183" si="90">+U182/M$4</f>
        <v>#REF!</v>
      </c>
      <c r="W182" s="376" t="e">
        <f>(+U182-O182)/U182</f>
        <v>#REF!</v>
      </c>
      <c r="X182" s="303" t="e">
        <f t="shared" ref="X182:X183" si="91">+V182-I182</f>
        <v>#REF!</v>
      </c>
    </row>
    <row r="183" spans="1:24" ht="15" customHeight="1">
      <c r="A183" s="95"/>
      <c r="B183" s="63" t="s">
        <v>101</v>
      </c>
      <c r="C183" s="356"/>
      <c r="D183" s="327"/>
      <c r="E183" s="22" t="s">
        <v>153</v>
      </c>
      <c r="F183" s="22" t="s">
        <v>152</v>
      </c>
      <c r="G183" s="22">
        <v>10</v>
      </c>
      <c r="H183" s="22">
        <v>100</v>
      </c>
      <c r="I183" s="31">
        <v>23.174439579831937</v>
      </c>
      <c r="J183" s="94"/>
      <c r="K183" s="100">
        <f t="shared" si="88"/>
        <v>0</v>
      </c>
      <c r="L183" s="321"/>
      <c r="M183" s="74">
        <f t="shared" si="89"/>
        <v>0</v>
      </c>
      <c r="N183" s="376" t="e">
        <f t="shared" si="68"/>
        <v>#REF!</v>
      </c>
      <c r="O183" s="374" t="e">
        <f>IF(B183="","",_xlfn.XLOOKUP(B183,#REF!,#REF!))</f>
        <v>#REF!</v>
      </c>
      <c r="P183" s="375">
        <f>IFERROR(IF(B183="","",_xlfn.XLOOKUP(B183,'[1]Order Sheet'!$A:$A,'[1]Order Sheet'!$T:$T)),0)</f>
        <v>221</v>
      </c>
      <c r="Q183" s="45"/>
      <c r="R183" s="303" t="e">
        <f t="shared" si="69"/>
        <v>#REF!</v>
      </c>
      <c r="S183" s="303" t="e">
        <f t="shared" si="70"/>
        <v>#REF!</v>
      </c>
      <c r="T183" s="376" t="e">
        <f t="shared" si="71"/>
        <v>#REF!</v>
      </c>
      <c r="U183" s="303" t="e">
        <f t="shared" si="72"/>
        <v>#REF!</v>
      </c>
      <c r="V183" s="303" t="e">
        <f t="shared" si="90"/>
        <v>#REF!</v>
      </c>
      <c r="W183" s="376" t="e">
        <f>(+U183-O183)/U183</f>
        <v>#REF!</v>
      </c>
      <c r="X183" s="303" t="e">
        <f t="shared" si="91"/>
        <v>#REF!</v>
      </c>
    </row>
    <row r="184" spans="1:24" ht="15" customHeight="1">
      <c r="A184" s="95"/>
      <c r="B184" s="78"/>
      <c r="C184" s="65"/>
      <c r="D184" s="328"/>
      <c r="E184" s="45"/>
      <c r="F184" s="45"/>
      <c r="G184" s="45"/>
      <c r="H184" s="45"/>
      <c r="I184" s="48"/>
      <c r="J184" s="94"/>
      <c r="K184" s="97"/>
      <c r="L184" s="324"/>
      <c r="M184" s="91"/>
      <c r="N184" s="376"/>
      <c r="Q184" s="45"/>
      <c r="R184" s="303"/>
      <c r="S184" s="303"/>
      <c r="T184" s="376"/>
      <c r="U184" s="303"/>
      <c r="V184" s="303"/>
      <c r="W184" s="376"/>
    </row>
    <row r="185" spans="1:24" ht="15" customHeight="1">
      <c r="A185" s="95"/>
      <c r="B185" s="78"/>
      <c r="C185" s="65"/>
      <c r="D185" s="328"/>
      <c r="E185" s="45"/>
      <c r="F185" s="45"/>
      <c r="G185" s="45"/>
      <c r="H185" s="45"/>
      <c r="I185" s="48"/>
      <c r="J185" s="94"/>
      <c r="K185" s="97"/>
      <c r="L185" s="324"/>
      <c r="M185" s="91"/>
      <c r="N185" s="376"/>
      <c r="Q185" s="45"/>
      <c r="R185" s="303"/>
      <c r="S185" s="303"/>
      <c r="T185" s="376"/>
      <c r="U185" s="303"/>
      <c r="V185" s="303"/>
      <c r="W185" s="376"/>
    </row>
    <row r="186" spans="1:24" ht="15" customHeight="1">
      <c r="A186" s="95"/>
      <c r="B186" s="78"/>
      <c r="C186" s="65"/>
      <c r="D186" s="328"/>
      <c r="E186" s="45"/>
      <c r="F186" s="45"/>
      <c r="G186" s="45"/>
      <c r="H186" s="45"/>
      <c r="I186" s="48"/>
      <c r="J186" s="94"/>
      <c r="K186" s="97"/>
      <c r="L186" s="324"/>
      <c r="M186" s="91"/>
      <c r="N186" s="376"/>
      <c r="Q186" s="45"/>
      <c r="R186" s="303"/>
      <c r="S186" s="303"/>
      <c r="T186" s="376"/>
      <c r="U186" s="303"/>
      <c r="V186" s="303"/>
      <c r="W186" s="376"/>
    </row>
    <row r="187" spans="1:24" ht="15" customHeight="1" thickBot="1">
      <c r="A187" s="96"/>
      <c r="B187" s="309" t="s">
        <v>299</v>
      </c>
      <c r="C187" s="359"/>
      <c r="D187" s="329"/>
      <c r="E187" s="39"/>
      <c r="F187" s="39"/>
      <c r="G187" s="39"/>
      <c r="H187" s="39"/>
      <c r="I187" s="40"/>
      <c r="J187" s="94"/>
      <c r="K187" s="98"/>
      <c r="L187" s="325"/>
      <c r="M187" s="61"/>
      <c r="N187" s="376"/>
      <c r="Q187" s="45"/>
      <c r="R187" s="303"/>
      <c r="S187" s="303"/>
      <c r="T187" s="376"/>
      <c r="U187" s="303"/>
      <c r="V187" s="303"/>
      <c r="W187" s="376"/>
    </row>
    <row r="188" spans="1:24" ht="15" customHeight="1">
      <c r="A188" s="113"/>
      <c r="B188" s="62" t="s">
        <v>102</v>
      </c>
      <c r="C188" s="355"/>
      <c r="D188" s="326"/>
      <c r="E188" s="29" t="s">
        <v>151</v>
      </c>
      <c r="F188" s="29" t="s">
        <v>161</v>
      </c>
      <c r="G188" s="29">
        <v>12</v>
      </c>
      <c r="H188" s="29">
        <v>144</v>
      </c>
      <c r="I188" s="30">
        <v>21.81424487394958</v>
      </c>
      <c r="J188" s="94"/>
      <c r="K188" s="99">
        <f t="shared" ref="K188:K189" si="92">I188*$M$4</f>
        <v>0</v>
      </c>
      <c r="L188" s="320"/>
      <c r="M188" s="77">
        <f t="shared" ref="M188:M189" si="93">L188*K188</f>
        <v>0</v>
      </c>
      <c r="N188" s="376" t="e">
        <f t="shared" si="68"/>
        <v>#REF!</v>
      </c>
      <c r="O188" s="374" t="e">
        <f>IF(B188="","",_xlfn.XLOOKUP(B188,#REF!,#REF!))</f>
        <v>#REF!</v>
      </c>
      <c r="P188" s="375">
        <f>IFERROR(IF(B188="","",_xlfn.XLOOKUP(B188,'[1]Order Sheet'!$A:$A,'[1]Order Sheet'!$T:$T)),0)</f>
        <v>713</v>
      </c>
      <c r="Q188" s="45"/>
      <c r="R188" s="303" t="e">
        <f t="shared" si="69"/>
        <v>#REF!</v>
      </c>
      <c r="S188" s="303" t="e">
        <f t="shared" si="70"/>
        <v>#REF!</v>
      </c>
      <c r="T188" s="376" t="e">
        <f t="shared" si="71"/>
        <v>#REF!</v>
      </c>
      <c r="U188" s="303" t="e">
        <f t="shared" si="72"/>
        <v>#REF!</v>
      </c>
      <c r="V188" s="303" t="e">
        <f t="shared" ref="V188:V189" si="94">+U188/M$4</f>
        <v>#REF!</v>
      </c>
      <c r="W188" s="376" t="e">
        <f>(+U188-O188)/U188</f>
        <v>#REF!</v>
      </c>
      <c r="X188" s="303" t="e">
        <f t="shared" ref="X188:X189" si="95">+V188-I188</f>
        <v>#REF!</v>
      </c>
    </row>
    <row r="189" spans="1:24" ht="15" customHeight="1">
      <c r="A189" s="95"/>
      <c r="B189" s="63" t="s">
        <v>103</v>
      </c>
      <c r="C189" s="356"/>
      <c r="D189" s="327"/>
      <c r="E189" s="22" t="s">
        <v>153</v>
      </c>
      <c r="F189" s="22" t="s">
        <v>161</v>
      </c>
      <c r="G189" s="22">
        <v>12</v>
      </c>
      <c r="H189" s="22">
        <v>72</v>
      </c>
      <c r="I189" s="31">
        <v>25.503404285714289</v>
      </c>
      <c r="J189" s="94"/>
      <c r="K189" s="100">
        <f t="shared" si="92"/>
        <v>0</v>
      </c>
      <c r="L189" s="321"/>
      <c r="M189" s="74">
        <f t="shared" si="93"/>
        <v>0</v>
      </c>
      <c r="N189" s="376" t="e">
        <f t="shared" si="68"/>
        <v>#REF!</v>
      </c>
      <c r="O189" s="374" t="e">
        <f>IF(B189="","",_xlfn.XLOOKUP(B189,#REF!,#REF!))</f>
        <v>#REF!</v>
      </c>
      <c r="P189" s="375">
        <f>IFERROR(IF(B189="","",_xlfn.XLOOKUP(B189,'[1]Order Sheet'!$A:$A,'[1]Order Sheet'!$T:$T)),0)</f>
        <v>1048</v>
      </c>
      <c r="Q189" s="45"/>
      <c r="R189" s="303" t="e">
        <f t="shared" si="69"/>
        <v>#REF!</v>
      </c>
      <c r="S189" s="303" t="e">
        <f t="shared" si="70"/>
        <v>#REF!</v>
      </c>
      <c r="T189" s="376" t="e">
        <f t="shared" si="71"/>
        <v>#REF!</v>
      </c>
      <c r="U189" s="303" t="e">
        <f t="shared" si="72"/>
        <v>#REF!</v>
      </c>
      <c r="V189" s="303" t="e">
        <f t="shared" si="94"/>
        <v>#REF!</v>
      </c>
      <c r="W189" s="376" t="e">
        <f>(+U189-O189)/U189</f>
        <v>#REF!</v>
      </c>
      <c r="X189" s="303" t="e">
        <f t="shared" si="95"/>
        <v>#REF!</v>
      </c>
    </row>
    <row r="190" spans="1:24" ht="15" customHeight="1">
      <c r="A190" s="95"/>
      <c r="B190" s="78"/>
      <c r="C190" s="65"/>
      <c r="D190" s="328"/>
      <c r="E190" s="45"/>
      <c r="F190" s="45"/>
      <c r="G190" s="45"/>
      <c r="H190" s="45"/>
      <c r="I190" s="48"/>
      <c r="J190" s="94"/>
      <c r="K190" s="97"/>
      <c r="L190" s="324"/>
      <c r="M190" s="91"/>
      <c r="N190" s="376"/>
      <c r="Q190" s="45"/>
      <c r="R190" s="303"/>
      <c r="S190" s="303"/>
      <c r="T190" s="376"/>
      <c r="U190" s="303"/>
      <c r="V190" s="303"/>
      <c r="W190" s="376"/>
    </row>
    <row r="191" spans="1:24" ht="15" customHeight="1">
      <c r="A191" s="95"/>
      <c r="B191" s="78"/>
      <c r="C191" s="65"/>
      <c r="D191" s="328"/>
      <c r="E191" s="45"/>
      <c r="F191" s="45"/>
      <c r="G191" s="45"/>
      <c r="H191" s="45"/>
      <c r="I191" s="48"/>
      <c r="J191" s="94"/>
      <c r="K191" s="97"/>
      <c r="L191" s="324"/>
      <c r="M191" s="91"/>
      <c r="N191" s="376"/>
      <c r="Q191" s="45"/>
      <c r="R191" s="303"/>
      <c r="S191" s="303"/>
      <c r="T191" s="376"/>
      <c r="U191" s="303"/>
      <c r="V191" s="303"/>
      <c r="W191" s="376"/>
    </row>
    <row r="192" spans="1:24" ht="15" customHeight="1">
      <c r="A192" s="95"/>
      <c r="B192" s="78"/>
      <c r="C192" s="65"/>
      <c r="D192" s="328"/>
      <c r="E192" s="45"/>
      <c r="F192" s="45"/>
      <c r="G192" s="45"/>
      <c r="H192" s="45"/>
      <c r="I192" s="48"/>
      <c r="J192" s="94"/>
      <c r="K192" s="97"/>
      <c r="L192" s="324"/>
      <c r="M192" s="91"/>
      <c r="N192" s="376"/>
      <c r="Q192" s="45"/>
      <c r="R192" s="303"/>
      <c r="S192" s="303"/>
      <c r="T192" s="376"/>
      <c r="U192" s="303"/>
      <c r="V192" s="303"/>
      <c r="W192" s="376"/>
    </row>
    <row r="193" spans="1:24" ht="15" customHeight="1" thickBot="1">
      <c r="A193" s="96"/>
      <c r="B193" s="309" t="s">
        <v>299</v>
      </c>
      <c r="C193" s="359"/>
      <c r="D193" s="329"/>
      <c r="E193" s="39"/>
      <c r="F193" s="39"/>
      <c r="G193" s="39"/>
      <c r="H193" s="39"/>
      <c r="I193" s="40"/>
      <c r="J193" s="94"/>
      <c r="K193" s="98"/>
      <c r="L193" s="325"/>
      <c r="M193" s="61"/>
      <c r="N193" s="376"/>
      <c r="Q193" s="45"/>
      <c r="R193" s="303"/>
      <c r="S193" s="303"/>
      <c r="T193" s="376"/>
      <c r="U193" s="303"/>
      <c r="V193" s="303"/>
      <c r="W193" s="376"/>
    </row>
    <row r="194" spans="1:24" ht="15" customHeight="1">
      <c r="A194" s="113"/>
      <c r="B194" s="62" t="s">
        <v>84</v>
      </c>
      <c r="C194" s="355"/>
      <c r="D194" s="326"/>
      <c r="E194" s="29" t="s">
        <v>151</v>
      </c>
      <c r="F194" s="29" t="s">
        <v>165</v>
      </c>
      <c r="G194" s="29">
        <v>10</v>
      </c>
      <c r="H194" s="29">
        <v>100</v>
      </c>
      <c r="I194" s="30">
        <v>25.175437983193277</v>
      </c>
      <c r="J194" s="94"/>
      <c r="K194" s="99">
        <f t="shared" ref="K194" si="96">I194*$M$4</f>
        <v>0</v>
      </c>
      <c r="L194" s="320"/>
      <c r="M194" s="77">
        <f t="shared" ref="M194" si="97">L194*K194</f>
        <v>0</v>
      </c>
      <c r="N194" s="376" t="e">
        <f t="shared" si="68"/>
        <v>#REF!</v>
      </c>
      <c r="O194" s="374" t="e">
        <f>IF(B194="","",_xlfn.XLOOKUP(B194,#REF!,#REF!))</f>
        <v>#REF!</v>
      </c>
      <c r="P194" s="375">
        <f>IFERROR(IF(B194="","",_xlfn.XLOOKUP(B194,'[1]Order Sheet'!$A:$A,'[1]Order Sheet'!$T:$T)),0)</f>
        <v>24</v>
      </c>
      <c r="Q194" s="45"/>
      <c r="R194" s="303" t="e">
        <f t="shared" si="69"/>
        <v>#REF!</v>
      </c>
      <c r="S194" s="303" t="e">
        <f t="shared" si="70"/>
        <v>#REF!</v>
      </c>
      <c r="T194" s="376" t="e">
        <f t="shared" si="71"/>
        <v>#REF!</v>
      </c>
      <c r="U194" s="303" t="e">
        <f t="shared" si="72"/>
        <v>#REF!</v>
      </c>
      <c r="V194" s="303" t="e">
        <f>+U194/M$4</f>
        <v>#REF!</v>
      </c>
      <c r="W194" s="376" t="e">
        <f>(+U194-O194)/U194</f>
        <v>#REF!</v>
      </c>
      <c r="X194" s="303" t="e">
        <f>+V194-I194</f>
        <v>#REF!</v>
      </c>
    </row>
    <row r="195" spans="1:24" ht="15" customHeight="1">
      <c r="A195" s="95"/>
      <c r="B195" s="81"/>
      <c r="C195" s="358"/>
      <c r="D195" s="330"/>
      <c r="E195" s="37"/>
      <c r="F195" s="37"/>
      <c r="G195" s="37"/>
      <c r="H195" s="37"/>
      <c r="I195" s="38"/>
      <c r="J195" s="94"/>
      <c r="K195" s="101"/>
      <c r="L195" s="331"/>
      <c r="M195" s="92"/>
      <c r="N195" s="376"/>
      <c r="Q195" s="45"/>
      <c r="R195" s="303"/>
      <c r="S195" s="303"/>
      <c r="T195" s="376"/>
      <c r="U195" s="303"/>
      <c r="V195" s="303"/>
      <c r="W195" s="376"/>
    </row>
    <row r="196" spans="1:24" ht="15" customHeight="1">
      <c r="A196" s="95"/>
      <c r="B196" s="78"/>
      <c r="C196" s="65"/>
      <c r="D196" s="328"/>
      <c r="E196" s="45"/>
      <c r="F196" s="45"/>
      <c r="G196" s="45"/>
      <c r="H196" s="45"/>
      <c r="I196" s="48"/>
      <c r="J196" s="94"/>
      <c r="K196" s="97"/>
      <c r="L196" s="324"/>
      <c r="M196" s="91"/>
      <c r="N196" s="376"/>
      <c r="Q196" s="45"/>
      <c r="R196" s="303"/>
      <c r="S196" s="303"/>
      <c r="T196" s="376"/>
      <c r="U196" s="303"/>
      <c r="V196" s="303"/>
      <c r="W196" s="376"/>
    </row>
    <row r="197" spans="1:24" ht="15" customHeight="1">
      <c r="A197" s="95"/>
      <c r="B197" s="78"/>
      <c r="C197" s="65"/>
      <c r="D197" s="328"/>
      <c r="E197" s="45"/>
      <c r="F197" s="45"/>
      <c r="G197" s="45"/>
      <c r="H197" s="45"/>
      <c r="I197" s="48"/>
      <c r="J197" s="94"/>
      <c r="K197" s="97"/>
      <c r="L197" s="324"/>
      <c r="M197" s="91"/>
      <c r="N197" s="376"/>
      <c r="Q197" s="45"/>
      <c r="R197" s="303"/>
      <c r="S197" s="303"/>
      <c r="T197" s="376"/>
      <c r="U197" s="303"/>
      <c r="V197" s="303"/>
      <c r="W197" s="376"/>
    </row>
    <row r="198" spans="1:24" ht="15" customHeight="1">
      <c r="A198" s="95"/>
      <c r="B198" s="78"/>
      <c r="C198" s="65"/>
      <c r="D198" s="328"/>
      <c r="E198" s="45"/>
      <c r="F198" s="45"/>
      <c r="G198" s="45"/>
      <c r="H198" s="45"/>
      <c r="I198" s="48"/>
      <c r="J198" s="94"/>
      <c r="K198" s="97"/>
      <c r="L198" s="324"/>
      <c r="M198" s="91"/>
      <c r="N198" s="376"/>
      <c r="Q198" s="45"/>
      <c r="R198" s="303"/>
      <c r="S198" s="303"/>
      <c r="T198" s="376"/>
      <c r="U198" s="303"/>
      <c r="V198" s="303"/>
      <c r="W198" s="376"/>
    </row>
    <row r="199" spans="1:24" ht="15" customHeight="1" thickBot="1">
      <c r="A199" s="96"/>
      <c r="B199" s="309" t="s">
        <v>299</v>
      </c>
      <c r="C199" s="359"/>
      <c r="D199" s="329"/>
      <c r="E199" s="39"/>
      <c r="F199" s="39"/>
      <c r="G199" s="39"/>
      <c r="H199" s="39"/>
      <c r="I199" s="40"/>
      <c r="J199" s="94"/>
      <c r="K199" s="98"/>
      <c r="L199" s="325"/>
      <c r="M199" s="61"/>
      <c r="N199" s="376"/>
      <c r="Q199" s="45"/>
      <c r="R199" s="303"/>
      <c r="S199" s="303"/>
      <c r="T199" s="376"/>
      <c r="U199" s="303"/>
      <c r="V199" s="303"/>
      <c r="W199" s="376"/>
    </row>
    <row r="200" spans="1:24" s="6" customFormat="1" ht="15" customHeight="1">
      <c r="B200" s="391" t="s">
        <v>213</v>
      </c>
      <c r="C200" s="391"/>
      <c r="D200" s="391"/>
      <c r="E200" s="391"/>
      <c r="F200" s="391"/>
      <c r="G200" s="391"/>
      <c r="H200" s="391"/>
      <c r="I200" s="10"/>
      <c r="K200" s="10"/>
      <c r="L200" s="276"/>
      <c r="M200" s="60"/>
      <c r="N200" s="376"/>
      <c r="Q200" s="45"/>
      <c r="R200" s="303"/>
      <c r="S200" s="303"/>
      <c r="T200" s="376"/>
      <c r="U200" s="303"/>
      <c r="V200" s="303"/>
      <c r="W200" s="376"/>
    </row>
    <row r="201" spans="1:24" s="6" customFormat="1" ht="15" customHeight="1">
      <c r="B201" s="391"/>
      <c r="C201" s="391"/>
      <c r="D201" s="391"/>
      <c r="E201" s="391"/>
      <c r="F201" s="391"/>
      <c r="G201" s="391"/>
      <c r="H201" s="391"/>
      <c r="I201" s="10"/>
      <c r="K201" s="10"/>
      <c r="L201" s="276"/>
      <c r="M201" s="60"/>
      <c r="N201" s="376"/>
      <c r="Q201" s="45"/>
      <c r="R201" s="303"/>
      <c r="S201" s="303"/>
      <c r="T201" s="376"/>
      <c r="U201" s="303"/>
      <c r="V201" s="303"/>
      <c r="W201" s="376"/>
    </row>
    <row r="202" spans="1:24" ht="15" customHeight="1">
      <c r="B202" s="391"/>
      <c r="C202" s="391"/>
      <c r="D202" s="391"/>
      <c r="E202" s="391"/>
      <c r="F202" s="391"/>
      <c r="G202" s="391"/>
      <c r="H202" s="391"/>
      <c r="N202" s="376"/>
      <c r="Q202" s="45"/>
      <c r="R202" s="303"/>
      <c r="S202" s="303"/>
      <c r="T202" s="376"/>
      <c r="U202" s="303"/>
      <c r="V202" s="303"/>
      <c r="W202" s="376"/>
    </row>
    <row r="203" spans="1:24" ht="15" customHeight="1">
      <c r="A203" s="34"/>
      <c r="B203" s="391"/>
      <c r="C203" s="391"/>
      <c r="D203" s="391"/>
      <c r="E203" s="391"/>
      <c r="F203" s="391"/>
      <c r="G203" s="391"/>
      <c r="H203" s="391"/>
      <c r="I203" s="12"/>
      <c r="K203" s="24"/>
      <c r="L203" s="279"/>
      <c r="M203" s="90"/>
      <c r="N203" s="376"/>
      <c r="Q203" s="45"/>
      <c r="R203" s="303"/>
      <c r="S203" s="303"/>
      <c r="T203" s="376"/>
      <c r="U203" s="303"/>
      <c r="V203" s="303"/>
      <c r="W203" s="376"/>
    </row>
    <row r="204" spans="1:24" ht="15" customHeight="1">
      <c r="K204" s="24"/>
      <c r="L204" s="281"/>
      <c r="M204" s="24"/>
      <c r="N204" s="376"/>
      <c r="Q204" s="45"/>
      <c r="R204" s="303"/>
      <c r="S204" s="303"/>
      <c r="T204" s="376"/>
      <c r="U204" s="303"/>
      <c r="V204" s="303"/>
      <c r="W204" s="376"/>
    </row>
    <row r="205" spans="1:24" ht="15" customHeight="1">
      <c r="A205" s="45"/>
      <c r="B205" s="65"/>
      <c r="C205" s="65"/>
      <c r="D205" s="328"/>
      <c r="E205" s="45"/>
      <c r="F205" s="45"/>
      <c r="G205" s="45"/>
      <c r="H205" s="45"/>
      <c r="I205" s="46"/>
      <c r="J205" s="94"/>
      <c r="K205" s="24"/>
      <c r="L205" s="324"/>
      <c r="M205" s="24"/>
      <c r="N205" s="376"/>
      <c r="Q205" s="45"/>
      <c r="R205" s="303"/>
      <c r="S205" s="303"/>
      <c r="T205" s="376"/>
      <c r="U205" s="303"/>
      <c r="V205" s="303"/>
      <c r="W205" s="376"/>
    </row>
    <row r="206" spans="1:24" s="14" customFormat="1" ht="19.5" customHeight="1">
      <c r="A206" s="317" t="s">
        <v>275</v>
      </c>
      <c r="B206" s="13"/>
      <c r="C206" s="13"/>
      <c r="D206" s="16"/>
      <c r="G206" s="318"/>
      <c r="H206" s="283" t="s">
        <v>171</v>
      </c>
      <c r="I206" s="17"/>
      <c r="J206" s="2"/>
      <c r="K206" s="46"/>
      <c r="L206" s="279"/>
      <c r="M206" s="24"/>
      <c r="N206" s="376"/>
      <c r="Q206" s="45"/>
      <c r="R206" s="303"/>
      <c r="S206" s="303"/>
      <c r="T206" s="376"/>
      <c r="U206" s="303"/>
      <c r="V206" s="303"/>
      <c r="W206" s="376"/>
    </row>
    <row r="207" spans="1:24" s="14" customFormat="1" ht="21" thickBot="1">
      <c r="A207" s="15"/>
      <c r="B207" s="13"/>
      <c r="C207" s="13"/>
      <c r="D207" s="16"/>
      <c r="H207" s="67"/>
      <c r="I207" s="18"/>
      <c r="J207" s="2"/>
      <c r="K207" s="46"/>
      <c r="L207" s="285"/>
      <c r="M207" s="46"/>
      <c r="N207" s="376"/>
      <c r="Q207" s="45"/>
      <c r="R207" s="303"/>
      <c r="S207" s="303"/>
      <c r="T207" s="376"/>
      <c r="U207" s="303"/>
      <c r="V207" s="303"/>
      <c r="W207" s="376"/>
    </row>
    <row r="208" spans="1:24" s="19" customFormat="1" ht="15" customHeight="1">
      <c r="A208" s="286" t="s">
        <v>9</v>
      </c>
      <c r="B208" s="287"/>
      <c r="C208" s="287"/>
      <c r="D208" s="288" t="s">
        <v>13</v>
      </c>
      <c r="E208" s="289"/>
      <c r="F208" s="289"/>
      <c r="G208" s="390" t="s">
        <v>24</v>
      </c>
      <c r="H208" s="390"/>
      <c r="I208" s="290"/>
      <c r="J208" s="1"/>
      <c r="K208" s="291" t="s">
        <v>2</v>
      </c>
      <c r="L208" s="292" t="s">
        <v>3</v>
      </c>
      <c r="M208" s="293"/>
      <c r="N208" s="376"/>
      <c r="Q208" s="45"/>
      <c r="R208" s="303"/>
      <c r="S208" s="303"/>
      <c r="T208" s="376"/>
      <c r="U208" s="303"/>
      <c r="V208" s="303"/>
      <c r="W208" s="376"/>
    </row>
    <row r="209" spans="1:24" s="19" customFormat="1" ht="15" customHeight="1" thickBot="1">
      <c r="A209" s="294"/>
      <c r="B209" s="295" t="s">
        <v>4</v>
      </c>
      <c r="C209" s="295"/>
      <c r="D209" s="296" t="s">
        <v>14</v>
      </c>
      <c r="E209" s="297" t="s">
        <v>5</v>
      </c>
      <c r="F209" s="297" t="s">
        <v>150</v>
      </c>
      <c r="G209" s="297" t="s">
        <v>22</v>
      </c>
      <c r="H209" s="297" t="s">
        <v>23</v>
      </c>
      <c r="I209" s="298"/>
      <c r="J209" s="1"/>
      <c r="K209" s="299" t="s">
        <v>6</v>
      </c>
      <c r="L209" s="300" t="s">
        <v>7</v>
      </c>
      <c r="M209" s="301" t="s">
        <v>8</v>
      </c>
      <c r="N209" s="376"/>
      <c r="Q209" s="45"/>
      <c r="R209" s="303"/>
      <c r="S209" s="303"/>
      <c r="T209" s="376"/>
      <c r="U209" s="303"/>
      <c r="V209" s="303"/>
      <c r="W209" s="376"/>
    </row>
    <row r="210" spans="1:24" s="23" customFormat="1" ht="16">
      <c r="A210" s="80"/>
      <c r="B210" s="62">
        <v>8085708129802</v>
      </c>
      <c r="C210" s="362"/>
      <c r="D210" s="137" t="s">
        <v>328</v>
      </c>
      <c r="E210" s="29" t="s">
        <v>173</v>
      </c>
      <c r="F210" s="29" t="s">
        <v>174</v>
      </c>
      <c r="G210" s="29">
        <v>12</v>
      </c>
      <c r="H210" s="29">
        <v>72</v>
      </c>
      <c r="I210" s="30">
        <v>13.421487647058825</v>
      </c>
      <c r="K210" s="54">
        <f t="shared" ref="K210:K213" si="98">I210*$M$4</f>
        <v>0</v>
      </c>
      <c r="L210" s="320"/>
      <c r="M210" s="77">
        <f t="shared" ref="M210:M213" si="99">L210*K210</f>
        <v>0</v>
      </c>
      <c r="N210" s="376" t="e">
        <f t="shared" ref="N210:N264" si="100">IF(B210="","",(K210-O210)/K210)</f>
        <v>#REF!</v>
      </c>
      <c r="O210" s="374" t="e">
        <f>IF(B210="","",_xlfn.XLOOKUP(B210,#REF!,#REF!))</f>
        <v>#REF!</v>
      </c>
      <c r="P210" s="375">
        <f>IFERROR(IF(B210="","",_xlfn.XLOOKUP(B210,'[1]Order Sheet'!$A:$A,'[1]Order Sheet'!$T:$T)),0)</f>
        <v>3910</v>
      </c>
      <c r="Q210" s="45"/>
      <c r="R210" s="303" t="e">
        <f t="shared" ref="R210:R264" si="101">O210/0.7</f>
        <v>#REF!</v>
      </c>
      <c r="S210" s="303" t="e">
        <f t="shared" ref="S210:S264" si="102">R210-O210</f>
        <v>#REF!</v>
      </c>
      <c r="T210" s="376" t="e">
        <f t="shared" ref="T210:T264" si="103">+S210/R210</f>
        <v>#REF!</v>
      </c>
      <c r="U210" s="303" t="e">
        <f t="shared" ref="U210:U264" si="104">IF(T210&gt;N210,R210,K210)</f>
        <v>#REF!</v>
      </c>
      <c r="V210" s="303" t="e">
        <f t="shared" ref="V210:V211" si="105">+U210/M$4</f>
        <v>#REF!</v>
      </c>
      <c r="W210" s="376" t="e">
        <f>(+U210-O210)/U210</f>
        <v>#REF!</v>
      </c>
      <c r="X210" s="303" t="e">
        <f t="shared" ref="X210:X213" si="106">+V210-I210</f>
        <v>#REF!</v>
      </c>
    </row>
    <row r="211" spans="1:24" s="23" customFormat="1" ht="16">
      <c r="A211" s="93"/>
      <c r="B211" s="63">
        <v>8085712129802</v>
      </c>
      <c r="C211" s="356"/>
      <c r="D211" s="137" t="s">
        <v>328</v>
      </c>
      <c r="E211" s="22" t="s">
        <v>153</v>
      </c>
      <c r="F211" s="22" t="s">
        <v>174</v>
      </c>
      <c r="G211" s="22">
        <v>12</v>
      </c>
      <c r="H211" s="22">
        <v>72</v>
      </c>
      <c r="I211" s="31">
        <v>14.373617478991598</v>
      </c>
      <c r="K211" s="55">
        <f t="shared" si="98"/>
        <v>0</v>
      </c>
      <c r="L211" s="321"/>
      <c r="M211" s="74">
        <f t="shared" si="99"/>
        <v>0</v>
      </c>
      <c r="N211" s="376" t="e">
        <f t="shared" si="100"/>
        <v>#REF!</v>
      </c>
      <c r="O211" s="374" t="e">
        <f>IF(B211="","",_xlfn.XLOOKUP(B211,#REF!,#REF!))</f>
        <v>#REF!</v>
      </c>
      <c r="P211" s="375">
        <f>IFERROR(IF(B211="","",_xlfn.XLOOKUP(B211,'[1]Order Sheet'!$A:$A,'[1]Order Sheet'!$T:$T)),0)</f>
        <v>2338</v>
      </c>
      <c r="Q211" s="45"/>
      <c r="R211" s="303" t="e">
        <f t="shared" si="101"/>
        <v>#REF!</v>
      </c>
      <c r="S211" s="303" t="e">
        <f t="shared" si="102"/>
        <v>#REF!</v>
      </c>
      <c r="T211" s="376" t="e">
        <f t="shared" si="103"/>
        <v>#REF!</v>
      </c>
      <c r="U211" s="303" t="e">
        <f t="shared" si="104"/>
        <v>#REF!</v>
      </c>
      <c r="V211" s="303" t="e">
        <f t="shared" si="105"/>
        <v>#REF!</v>
      </c>
      <c r="W211" s="376" t="e">
        <f>(+U211-O211)/U211</f>
        <v>#REF!</v>
      </c>
      <c r="X211" s="303" t="e">
        <f t="shared" si="106"/>
        <v>#REF!</v>
      </c>
    </row>
    <row r="212" spans="1:24" s="23" customFormat="1" ht="16">
      <c r="A212" s="93"/>
      <c r="B212" s="63" t="s">
        <v>87</v>
      </c>
      <c r="C212" s="356"/>
      <c r="D212" s="144"/>
      <c r="E212" s="22" t="s">
        <v>173</v>
      </c>
      <c r="F212" s="22" t="s">
        <v>174</v>
      </c>
      <c r="G212" s="22">
        <v>12</v>
      </c>
      <c r="H212" s="22">
        <v>144</v>
      </c>
      <c r="I212" s="31">
        <v>13.869662400000003</v>
      </c>
      <c r="K212" s="55">
        <f t="shared" si="98"/>
        <v>0</v>
      </c>
      <c r="L212" s="321"/>
      <c r="M212" s="74">
        <f t="shared" si="99"/>
        <v>0</v>
      </c>
      <c r="N212" s="376" t="e">
        <f t="shared" si="100"/>
        <v>#REF!</v>
      </c>
      <c r="O212" s="374" t="e">
        <f>IF(B212="","",_xlfn.XLOOKUP(B212,#REF!,#REF!))</f>
        <v>#REF!</v>
      </c>
      <c r="P212" s="375">
        <f>IFERROR(IF(B212="","",_xlfn.XLOOKUP(B212,'[1]Order Sheet'!$A:$A,'[1]Order Sheet'!$T:$T)),0)</f>
        <v>172</v>
      </c>
      <c r="Q212" s="45"/>
      <c r="R212" s="303" t="e">
        <f t="shared" si="101"/>
        <v>#REF!</v>
      </c>
      <c r="S212" s="303" t="e">
        <f t="shared" si="102"/>
        <v>#REF!</v>
      </c>
      <c r="T212" s="376" t="e">
        <f t="shared" si="103"/>
        <v>#REF!</v>
      </c>
      <c r="U212" s="303">
        <f t="shared" ref="U212:U213" si="107">+V212*0.34</f>
        <v>4.7156852160000016</v>
      </c>
      <c r="V212" s="303">
        <f t="shared" ref="V212:V213" si="108">+I212</f>
        <v>13.869662400000003</v>
      </c>
      <c r="W212" s="376" t="e">
        <f>(+U212-O212)/U212</f>
        <v>#REF!</v>
      </c>
      <c r="X212" s="303">
        <f t="shared" si="106"/>
        <v>0</v>
      </c>
    </row>
    <row r="213" spans="1:24" s="23" customFormat="1" ht="16">
      <c r="A213" s="93"/>
      <c r="B213" s="63" t="s">
        <v>88</v>
      </c>
      <c r="C213" s="356"/>
      <c r="D213" s="144"/>
      <c r="E213" s="22" t="s">
        <v>153</v>
      </c>
      <c r="F213" s="22" t="s">
        <v>174</v>
      </c>
      <c r="G213" s="22">
        <v>12</v>
      </c>
      <c r="H213" s="22">
        <v>144</v>
      </c>
      <c r="I213" s="31">
        <v>14.887754640000002</v>
      </c>
      <c r="K213" s="55">
        <f t="shared" si="98"/>
        <v>0</v>
      </c>
      <c r="L213" s="321"/>
      <c r="M213" s="74">
        <f t="shared" si="99"/>
        <v>0</v>
      </c>
      <c r="N213" s="376" t="e">
        <f t="shared" si="100"/>
        <v>#REF!</v>
      </c>
      <c r="O213" s="374" t="e">
        <f>IF(B213="","",_xlfn.XLOOKUP(B213,#REF!,#REF!))</f>
        <v>#REF!</v>
      </c>
      <c r="P213" s="375">
        <f>IFERROR(IF(B213="","",_xlfn.XLOOKUP(B213,'[1]Order Sheet'!$A:$A,'[1]Order Sheet'!$T:$T)),0)</f>
        <v>196</v>
      </c>
      <c r="Q213" s="45"/>
      <c r="R213" s="303" t="e">
        <f t="shared" si="101"/>
        <v>#REF!</v>
      </c>
      <c r="S213" s="303" t="e">
        <f t="shared" si="102"/>
        <v>#REF!</v>
      </c>
      <c r="T213" s="376" t="e">
        <f t="shared" si="103"/>
        <v>#REF!</v>
      </c>
      <c r="U213" s="303">
        <f t="shared" si="107"/>
        <v>5.0618365776000012</v>
      </c>
      <c r="V213" s="303">
        <f t="shared" si="108"/>
        <v>14.887754640000002</v>
      </c>
      <c r="W213" s="376" t="e">
        <f>(+U213-O213)/U213</f>
        <v>#REF!</v>
      </c>
      <c r="X213" s="303">
        <f t="shared" si="106"/>
        <v>0</v>
      </c>
    </row>
    <row r="214" spans="1:24" s="23" customFormat="1" ht="16">
      <c r="A214" s="93"/>
      <c r="B214" s="78"/>
      <c r="C214" s="65"/>
      <c r="D214" s="4"/>
      <c r="E214" s="45"/>
      <c r="F214" s="45"/>
      <c r="G214" s="45"/>
      <c r="H214" s="45"/>
      <c r="I214" s="48"/>
      <c r="K214" s="58"/>
      <c r="L214" s="324"/>
      <c r="M214" s="91"/>
      <c r="N214" s="376"/>
      <c r="Q214" s="45"/>
      <c r="R214" s="303"/>
      <c r="S214" s="303"/>
      <c r="T214" s="376"/>
      <c r="U214" s="303"/>
      <c r="V214" s="303"/>
      <c r="W214" s="376"/>
    </row>
    <row r="215" spans="1:24" s="23" customFormat="1" ht="17" thickBot="1">
      <c r="A215" s="89"/>
      <c r="B215" s="309" t="s">
        <v>292</v>
      </c>
      <c r="C215" s="359"/>
      <c r="D215" s="142"/>
      <c r="E215" s="39"/>
      <c r="F215" s="39"/>
      <c r="G215" s="39"/>
      <c r="H215" s="39"/>
      <c r="I215" s="40"/>
      <c r="K215" s="59"/>
      <c r="L215" s="325"/>
      <c r="M215" s="61"/>
      <c r="N215" s="376"/>
      <c r="Q215" s="45"/>
      <c r="R215" s="303"/>
      <c r="S215" s="303"/>
      <c r="T215" s="376"/>
      <c r="U215" s="303"/>
      <c r="V215" s="303"/>
      <c r="W215" s="376"/>
    </row>
    <row r="216" spans="1:24" s="23" customFormat="1" ht="16">
      <c r="A216" s="80"/>
      <c r="B216" s="62">
        <v>8085508129802</v>
      </c>
      <c r="C216" s="362"/>
      <c r="D216" s="137" t="s">
        <v>328</v>
      </c>
      <c r="E216" s="29" t="s">
        <v>173</v>
      </c>
      <c r="F216" s="29" t="s">
        <v>172</v>
      </c>
      <c r="G216" s="29">
        <v>12</v>
      </c>
      <c r="H216" s="29">
        <v>72</v>
      </c>
      <c r="I216" s="30">
        <v>13.37952588235294</v>
      </c>
      <c r="K216" s="54">
        <f t="shared" ref="K216:K217" si="109">I216*$M$4</f>
        <v>0</v>
      </c>
      <c r="L216" s="320"/>
      <c r="M216" s="77">
        <f t="shared" ref="M216:M217" si="110">L216*K216</f>
        <v>0</v>
      </c>
      <c r="N216" s="376" t="e">
        <f t="shared" si="100"/>
        <v>#REF!</v>
      </c>
      <c r="O216" s="374" t="e">
        <f>IF(B216="","",_xlfn.XLOOKUP(B216,#REF!,#REF!))</f>
        <v>#REF!</v>
      </c>
      <c r="P216" s="375">
        <f>IFERROR(IF(B216="","",_xlfn.XLOOKUP(B216,'[1]Order Sheet'!$A:$A,'[1]Order Sheet'!$T:$T)),0)</f>
        <v>2329</v>
      </c>
      <c r="Q216" s="45"/>
      <c r="R216" s="303" t="e">
        <f t="shared" si="101"/>
        <v>#REF!</v>
      </c>
      <c r="S216" s="303" t="e">
        <f t="shared" si="102"/>
        <v>#REF!</v>
      </c>
      <c r="T216" s="376" t="e">
        <f t="shared" si="103"/>
        <v>#REF!</v>
      </c>
      <c r="U216" s="303" t="e">
        <f t="shared" si="104"/>
        <v>#REF!</v>
      </c>
      <c r="V216" s="303" t="e">
        <f t="shared" ref="V216:V217" si="111">+U216/M$4</f>
        <v>#REF!</v>
      </c>
      <c r="W216" s="376" t="e">
        <f>(+U216-O216)/U216</f>
        <v>#REF!</v>
      </c>
      <c r="X216" s="303" t="e">
        <f t="shared" ref="X216:X217" si="112">+V216-I216</f>
        <v>#REF!</v>
      </c>
    </row>
    <row r="217" spans="1:24" s="23" customFormat="1" ht="16">
      <c r="A217" s="93"/>
      <c r="B217" s="63">
        <v>8085512129802</v>
      </c>
      <c r="C217" s="356"/>
      <c r="D217" s="137" t="s">
        <v>328</v>
      </c>
      <c r="E217" s="22" t="s">
        <v>153</v>
      </c>
      <c r="F217" s="22" t="s">
        <v>172</v>
      </c>
      <c r="G217" s="22">
        <v>12</v>
      </c>
      <c r="H217" s="22">
        <v>72</v>
      </c>
      <c r="I217" s="31">
        <v>13.955768235294116</v>
      </c>
      <c r="K217" s="55">
        <f t="shared" si="109"/>
        <v>0</v>
      </c>
      <c r="L217" s="321"/>
      <c r="M217" s="74">
        <f t="shared" si="110"/>
        <v>0</v>
      </c>
      <c r="N217" s="376" t="e">
        <f t="shared" si="100"/>
        <v>#REF!</v>
      </c>
      <c r="O217" s="374" t="e">
        <f>IF(B217="","",_xlfn.XLOOKUP(B217,#REF!,#REF!))</f>
        <v>#REF!</v>
      </c>
      <c r="P217" s="375">
        <f>IFERROR(IF(B217="","",_xlfn.XLOOKUP(B217,'[1]Order Sheet'!$A:$A,'[1]Order Sheet'!$T:$T)),0)</f>
        <v>1797</v>
      </c>
      <c r="Q217" s="45"/>
      <c r="R217" s="303" t="e">
        <f t="shared" si="101"/>
        <v>#REF!</v>
      </c>
      <c r="S217" s="303" t="e">
        <f t="shared" si="102"/>
        <v>#REF!</v>
      </c>
      <c r="T217" s="376" t="e">
        <f t="shared" si="103"/>
        <v>#REF!</v>
      </c>
      <c r="U217" s="303" t="e">
        <f t="shared" si="104"/>
        <v>#REF!</v>
      </c>
      <c r="V217" s="303" t="e">
        <f t="shared" si="111"/>
        <v>#REF!</v>
      </c>
      <c r="W217" s="376" t="e">
        <f>(+U217-O217)/U217</f>
        <v>#REF!</v>
      </c>
      <c r="X217" s="303" t="e">
        <f t="shared" si="112"/>
        <v>#REF!</v>
      </c>
    </row>
    <row r="218" spans="1:24" s="23" customFormat="1" ht="16">
      <c r="A218" s="93"/>
      <c r="B218" s="78"/>
      <c r="C218" s="65"/>
      <c r="D218" s="79"/>
      <c r="E218" s="45"/>
      <c r="F218" s="45"/>
      <c r="G218" s="45"/>
      <c r="H218" s="45"/>
      <c r="I218" s="48"/>
      <c r="K218" s="58"/>
      <c r="L218" s="324"/>
      <c r="M218" s="91"/>
      <c r="N218" s="376"/>
      <c r="Q218" s="45"/>
      <c r="R218" s="303"/>
      <c r="S218" s="303"/>
      <c r="T218" s="376"/>
      <c r="U218" s="303"/>
      <c r="V218" s="303"/>
      <c r="W218" s="376"/>
    </row>
    <row r="219" spans="1:24" s="23" customFormat="1" ht="16">
      <c r="A219" s="93"/>
      <c r="B219" s="78"/>
      <c r="C219" s="65"/>
      <c r="D219" s="79"/>
      <c r="E219" s="45"/>
      <c r="F219" s="45"/>
      <c r="G219" s="45"/>
      <c r="H219" s="45"/>
      <c r="I219" s="48"/>
      <c r="K219" s="58"/>
      <c r="L219" s="324"/>
      <c r="M219" s="91"/>
      <c r="N219" s="376"/>
      <c r="Q219" s="45"/>
      <c r="R219" s="303"/>
      <c r="S219" s="303"/>
      <c r="T219" s="376"/>
      <c r="U219" s="303"/>
      <c r="V219" s="303"/>
      <c r="W219" s="376"/>
    </row>
    <row r="220" spans="1:24" s="23" customFormat="1" ht="16">
      <c r="A220" s="93"/>
      <c r="B220" s="78"/>
      <c r="C220" s="65"/>
      <c r="D220" s="79"/>
      <c r="E220" s="45"/>
      <c r="F220" s="45"/>
      <c r="G220" s="45"/>
      <c r="H220" s="45"/>
      <c r="I220" s="48"/>
      <c r="K220" s="58"/>
      <c r="L220" s="324"/>
      <c r="M220" s="91"/>
      <c r="N220" s="376"/>
      <c r="Q220" s="45"/>
      <c r="R220" s="303"/>
      <c r="S220" s="303"/>
      <c r="T220" s="376"/>
      <c r="U220" s="303"/>
      <c r="V220" s="303"/>
      <c r="W220" s="376"/>
    </row>
    <row r="221" spans="1:24" s="23" customFormat="1" ht="17" thickBot="1">
      <c r="A221" s="89"/>
      <c r="B221" s="309" t="s">
        <v>292</v>
      </c>
      <c r="C221" s="359"/>
      <c r="D221" s="87"/>
      <c r="E221" s="39"/>
      <c r="F221" s="39"/>
      <c r="G221" s="39"/>
      <c r="H221" s="39"/>
      <c r="I221" s="40"/>
      <c r="K221" s="59"/>
      <c r="L221" s="325"/>
      <c r="M221" s="61"/>
      <c r="N221" s="376"/>
      <c r="Q221" s="45"/>
      <c r="R221" s="303"/>
      <c r="S221" s="303"/>
      <c r="T221" s="376"/>
      <c r="U221" s="303"/>
      <c r="V221" s="303"/>
      <c r="W221" s="376"/>
    </row>
    <row r="222" spans="1:24" s="23" customFormat="1" ht="16">
      <c r="A222" s="80" t="s">
        <v>176</v>
      </c>
      <c r="B222" s="63">
        <v>8098012129802</v>
      </c>
      <c r="C222" s="356"/>
      <c r="D222" s="137" t="s">
        <v>328</v>
      </c>
      <c r="E222" s="22" t="s">
        <v>153</v>
      </c>
      <c r="F222" s="22" t="s">
        <v>177</v>
      </c>
      <c r="G222" s="22">
        <v>10</v>
      </c>
      <c r="H222" s="22">
        <v>100</v>
      </c>
      <c r="I222" s="31">
        <v>19.429165630252097</v>
      </c>
      <c r="K222" s="55">
        <f t="shared" ref="K222" si="113">I222*$M$4</f>
        <v>0</v>
      </c>
      <c r="L222" s="321"/>
      <c r="M222" s="74">
        <f t="shared" ref="M222" si="114">L222*K222</f>
        <v>0</v>
      </c>
      <c r="N222" s="376" t="e">
        <f t="shared" si="100"/>
        <v>#REF!</v>
      </c>
      <c r="O222" s="374" t="e">
        <f>IF(B222="","",_xlfn.XLOOKUP(B222,#REF!,#REF!))</f>
        <v>#REF!</v>
      </c>
      <c r="P222" s="375">
        <f>IFERROR(IF(B222="","",_xlfn.XLOOKUP(B222,'[1]Order Sheet'!$A:$A,'[1]Order Sheet'!$T:$T)),0)</f>
        <v>454</v>
      </c>
      <c r="Q222" s="45"/>
      <c r="R222" s="303" t="e">
        <f t="shared" si="101"/>
        <v>#REF!</v>
      </c>
      <c r="S222" s="303" t="e">
        <f t="shared" si="102"/>
        <v>#REF!</v>
      </c>
      <c r="T222" s="376" t="e">
        <f t="shared" si="103"/>
        <v>#REF!</v>
      </c>
      <c r="U222" s="303" t="e">
        <f t="shared" si="104"/>
        <v>#REF!</v>
      </c>
      <c r="V222" s="303" t="e">
        <f>+U222/M$4</f>
        <v>#REF!</v>
      </c>
      <c r="W222" s="376" t="e">
        <f>(+U222-O222)/U222</f>
        <v>#REF!</v>
      </c>
      <c r="X222" s="303" t="e">
        <f>+V222-I222</f>
        <v>#REF!</v>
      </c>
    </row>
    <row r="223" spans="1:24" s="23" customFormat="1" ht="16">
      <c r="A223" s="93"/>
      <c r="B223" s="78"/>
      <c r="C223" s="65"/>
      <c r="D223" s="4"/>
      <c r="E223" s="45"/>
      <c r="F223" s="45"/>
      <c r="G223" s="45"/>
      <c r="H223" s="45"/>
      <c r="I223" s="48"/>
      <c r="K223" s="58"/>
      <c r="L223" s="324"/>
      <c r="M223" s="91"/>
      <c r="N223" s="376"/>
      <c r="Q223" s="45"/>
      <c r="R223" s="303"/>
      <c r="S223" s="303"/>
      <c r="T223" s="376"/>
      <c r="U223" s="303"/>
      <c r="V223" s="303"/>
      <c r="W223" s="376"/>
    </row>
    <row r="224" spans="1:24" s="23" customFormat="1" ht="16">
      <c r="A224" s="93"/>
      <c r="B224" s="78"/>
      <c r="C224" s="65"/>
      <c r="D224" s="4"/>
      <c r="E224" s="45"/>
      <c r="F224" s="45"/>
      <c r="G224" s="45"/>
      <c r="H224" s="45"/>
      <c r="I224" s="48"/>
      <c r="K224" s="58"/>
      <c r="L224" s="324"/>
      <c r="M224" s="91"/>
      <c r="N224" s="376"/>
      <c r="Q224" s="45"/>
      <c r="R224" s="303"/>
      <c r="S224" s="303"/>
      <c r="T224" s="376"/>
      <c r="U224" s="303"/>
      <c r="V224" s="303"/>
      <c r="W224" s="376"/>
    </row>
    <row r="225" spans="1:24" s="23" customFormat="1" ht="16">
      <c r="A225" s="93"/>
      <c r="B225" s="78"/>
      <c r="C225" s="65"/>
      <c r="D225" s="4"/>
      <c r="E225" s="45"/>
      <c r="F225" s="45"/>
      <c r="G225" s="45"/>
      <c r="H225" s="45"/>
      <c r="I225" s="48"/>
      <c r="K225" s="58"/>
      <c r="L225" s="324"/>
      <c r="M225" s="91"/>
      <c r="N225" s="376"/>
      <c r="Q225" s="45"/>
      <c r="R225" s="303"/>
      <c r="S225" s="303"/>
      <c r="T225" s="376"/>
      <c r="U225" s="303"/>
      <c r="V225" s="303"/>
      <c r="W225" s="376"/>
    </row>
    <row r="226" spans="1:24" s="23" customFormat="1" ht="17" thickBot="1">
      <c r="A226" s="89"/>
      <c r="B226" s="309" t="s">
        <v>293</v>
      </c>
      <c r="C226" s="359"/>
      <c r="D226" s="142"/>
      <c r="E226" s="39"/>
      <c r="F226" s="39"/>
      <c r="G226" s="39"/>
      <c r="H226" s="39"/>
      <c r="I226" s="40"/>
      <c r="K226" s="59"/>
      <c r="L226" s="325"/>
      <c r="M226" s="61"/>
      <c r="N226" s="376"/>
      <c r="Q226" s="45"/>
      <c r="R226" s="303"/>
      <c r="S226" s="303"/>
      <c r="T226" s="376"/>
      <c r="U226" s="303"/>
      <c r="V226" s="303"/>
      <c r="W226" s="376"/>
    </row>
    <row r="227" spans="1:24" s="23" customFormat="1" ht="16">
      <c r="A227" s="80" t="s">
        <v>176</v>
      </c>
      <c r="B227" s="62">
        <v>8098108129802</v>
      </c>
      <c r="C227" s="362"/>
      <c r="D227" s="137" t="s">
        <v>328</v>
      </c>
      <c r="E227" s="29" t="s">
        <v>173</v>
      </c>
      <c r="F227" s="29" t="s">
        <v>172</v>
      </c>
      <c r="G227" s="29">
        <v>10</v>
      </c>
      <c r="H227" s="29">
        <v>100</v>
      </c>
      <c r="I227" s="30">
        <v>17.219038320000003</v>
      </c>
      <c r="K227" s="54">
        <f t="shared" ref="K227:K228" si="115">I227*$M$4</f>
        <v>0</v>
      </c>
      <c r="L227" s="320"/>
      <c r="M227" s="77">
        <f t="shared" ref="M227:M228" si="116">L227*K227</f>
        <v>0</v>
      </c>
      <c r="N227" s="376" t="e">
        <f t="shared" si="100"/>
        <v>#REF!</v>
      </c>
      <c r="O227" s="374" t="e">
        <f>IF(B227="","",_xlfn.XLOOKUP(B227,#REF!,#REF!))</f>
        <v>#REF!</v>
      </c>
      <c r="P227" s="375">
        <f>IFERROR(IF(B227="","",_xlfn.XLOOKUP(B227,'[1]Order Sheet'!$A:$A,'[1]Order Sheet'!$T:$T)),0)</f>
        <v>0</v>
      </c>
      <c r="Q227" s="45"/>
      <c r="R227" s="303" t="e">
        <f t="shared" si="101"/>
        <v>#REF!</v>
      </c>
      <c r="S227" s="303" t="e">
        <f t="shared" si="102"/>
        <v>#REF!</v>
      </c>
      <c r="T227" s="376" t="e">
        <f t="shared" si="103"/>
        <v>#REF!</v>
      </c>
      <c r="U227" s="303" t="e">
        <f t="shared" si="104"/>
        <v>#REF!</v>
      </c>
      <c r="V227" s="303">
        <f>+I227</f>
        <v>17.219038320000003</v>
      </c>
      <c r="W227" s="376" t="e">
        <f>(+U227-O227)/U227</f>
        <v>#REF!</v>
      </c>
      <c r="X227" s="303">
        <f t="shared" ref="X227:X228" si="117">+V227-I227</f>
        <v>0</v>
      </c>
    </row>
    <row r="228" spans="1:24" s="23" customFormat="1" ht="16">
      <c r="A228" s="93"/>
      <c r="B228" s="63">
        <v>8098112129802</v>
      </c>
      <c r="C228" s="356"/>
      <c r="D228" s="137" t="s">
        <v>328</v>
      </c>
      <c r="E228" s="22" t="s">
        <v>153</v>
      </c>
      <c r="F228" s="22" t="s">
        <v>172</v>
      </c>
      <c r="G228" s="22">
        <v>10</v>
      </c>
      <c r="H228" s="22">
        <v>100</v>
      </c>
      <c r="I228" s="31">
        <v>20.127586638655462</v>
      </c>
      <c r="K228" s="55">
        <f t="shared" si="115"/>
        <v>0</v>
      </c>
      <c r="L228" s="321"/>
      <c r="M228" s="74">
        <f t="shared" si="116"/>
        <v>0</v>
      </c>
      <c r="N228" s="376" t="e">
        <f t="shared" si="100"/>
        <v>#REF!</v>
      </c>
      <c r="O228" s="374" t="e">
        <f>IF(B228="","",_xlfn.XLOOKUP(B228,#REF!,#REF!))</f>
        <v>#REF!</v>
      </c>
      <c r="P228" s="375">
        <f>IFERROR(IF(B228="","",_xlfn.XLOOKUP(B228,'[1]Order Sheet'!$A:$A,'[1]Order Sheet'!$T:$T)),0)</f>
        <v>0</v>
      </c>
      <c r="Q228" s="45"/>
      <c r="R228" s="303" t="e">
        <f t="shared" si="101"/>
        <v>#REF!</v>
      </c>
      <c r="S228" s="303" t="e">
        <f t="shared" si="102"/>
        <v>#REF!</v>
      </c>
      <c r="T228" s="376" t="e">
        <f t="shared" si="103"/>
        <v>#REF!</v>
      </c>
      <c r="U228" s="303" t="e">
        <f t="shared" si="104"/>
        <v>#REF!</v>
      </c>
      <c r="V228" s="303" t="e">
        <f>+U228/M$4</f>
        <v>#REF!</v>
      </c>
      <c r="W228" s="376" t="e">
        <f>(+U228-O228)/U228</f>
        <v>#REF!</v>
      </c>
      <c r="X228" s="303" t="e">
        <f t="shared" si="117"/>
        <v>#REF!</v>
      </c>
    </row>
    <row r="229" spans="1:24" s="23" customFormat="1" ht="16">
      <c r="A229" s="93"/>
      <c r="B229" s="78"/>
      <c r="C229" s="65"/>
      <c r="D229" s="4"/>
      <c r="E229" s="45"/>
      <c r="F229" s="45"/>
      <c r="G229" s="45"/>
      <c r="H229" s="45"/>
      <c r="I229" s="48"/>
      <c r="K229" s="58"/>
      <c r="L229" s="324"/>
      <c r="M229" s="91"/>
      <c r="N229" s="376"/>
      <c r="Q229" s="45"/>
      <c r="R229" s="303"/>
      <c r="S229" s="303"/>
      <c r="T229" s="376"/>
      <c r="U229" s="303"/>
      <c r="V229" s="303"/>
      <c r="W229" s="376"/>
    </row>
    <row r="230" spans="1:24" s="23" customFormat="1" ht="16">
      <c r="A230" s="93"/>
      <c r="B230" s="78"/>
      <c r="C230" s="65"/>
      <c r="D230" s="4"/>
      <c r="E230" s="45"/>
      <c r="F230" s="45"/>
      <c r="G230" s="45"/>
      <c r="H230" s="45"/>
      <c r="I230" s="48"/>
      <c r="K230" s="58"/>
      <c r="L230" s="324"/>
      <c r="M230" s="91"/>
      <c r="N230" s="376"/>
      <c r="Q230" s="45"/>
      <c r="R230" s="303"/>
      <c r="S230" s="303"/>
      <c r="T230" s="376"/>
      <c r="U230" s="303"/>
      <c r="V230" s="303"/>
      <c r="W230" s="376"/>
    </row>
    <row r="231" spans="1:24" s="23" customFormat="1" ht="16">
      <c r="A231" s="93"/>
      <c r="B231" s="78"/>
      <c r="C231" s="65"/>
      <c r="D231" s="4"/>
      <c r="E231" s="45"/>
      <c r="F231" s="45"/>
      <c r="G231" s="45"/>
      <c r="H231" s="45"/>
      <c r="I231" s="48"/>
      <c r="K231" s="58"/>
      <c r="L231" s="324"/>
      <c r="M231" s="91"/>
      <c r="N231" s="376"/>
      <c r="Q231" s="45"/>
      <c r="R231" s="303"/>
      <c r="S231" s="303"/>
      <c r="T231" s="376"/>
      <c r="U231" s="303"/>
      <c r="V231" s="303"/>
      <c r="W231" s="376"/>
    </row>
    <row r="232" spans="1:24" s="23" customFormat="1" ht="17" thickBot="1">
      <c r="A232" s="89"/>
      <c r="B232" s="309" t="s">
        <v>293</v>
      </c>
      <c r="C232" s="359"/>
      <c r="D232" s="142"/>
      <c r="E232" s="39"/>
      <c r="F232" s="39"/>
      <c r="G232" s="39"/>
      <c r="H232" s="39"/>
      <c r="I232" s="40"/>
      <c r="K232" s="59"/>
      <c r="L232" s="325"/>
      <c r="M232" s="61"/>
      <c r="N232" s="376"/>
      <c r="Q232" s="45"/>
      <c r="R232" s="303"/>
      <c r="S232" s="303"/>
      <c r="T232" s="376"/>
      <c r="U232" s="303"/>
      <c r="V232" s="303"/>
      <c r="W232" s="376"/>
    </row>
    <row r="233" spans="1:24" s="23" customFormat="1" ht="16">
      <c r="A233" s="80" t="s">
        <v>175</v>
      </c>
      <c r="B233" s="62">
        <v>8089408129802</v>
      </c>
      <c r="C233" s="362"/>
      <c r="D233" s="137" t="s">
        <v>328</v>
      </c>
      <c r="E233" s="29" t="s">
        <v>173</v>
      </c>
      <c r="F233" s="29" t="s">
        <v>174</v>
      </c>
      <c r="G233" s="29">
        <v>12</v>
      </c>
      <c r="H233" s="29">
        <v>72</v>
      </c>
      <c r="I233" s="30">
        <v>11.882057394957982</v>
      </c>
      <c r="K233" s="54">
        <f t="shared" ref="K233:K235" si="118">I233*$M$4</f>
        <v>0</v>
      </c>
      <c r="L233" s="320"/>
      <c r="M233" s="77">
        <f t="shared" ref="M233:M235" si="119">L233*K233</f>
        <v>0</v>
      </c>
      <c r="N233" s="376" t="e">
        <f t="shared" si="100"/>
        <v>#REF!</v>
      </c>
      <c r="O233" s="374" t="e">
        <f>IF(B233="","",_xlfn.XLOOKUP(B233,#REF!,#REF!))</f>
        <v>#REF!</v>
      </c>
      <c r="P233" s="375">
        <f>IFERROR(IF(B233="","",_xlfn.XLOOKUP(B233,'[1]Order Sheet'!$A:$A,'[1]Order Sheet'!$T:$T)),0)</f>
        <v>5019</v>
      </c>
      <c r="Q233" s="45"/>
      <c r="R233" s="303" t="e">
        <f t="shared" si="101"/>
        <v>#REF!</v>
      </c>
      <c r="S233" s="303" t="e">
        <f t="shared" si="102"/>
        <v>#REF!</v>
      </c>
      <c r="T233" s="376" t="e">
        <f t="shared" si="103"/>
        <v>#REF!</v>
      </c>
      <c r="U233" s="303" t="e">
        <f t="shared" si="104"/>
        <v>#REF!</v>
      </c>
      <c r="V233" s="303" t="e">
        <f t="shared" ref="V233:V234" si="120">+U233/M$4</f>
        <v>#REF!</v>
      </c>
      <c r="W233" s="376" t="e">
        <f>(+U233-O233)/U233</f>
        <v>#REF!</v>
      </c>
      <c r="X233" s="303" t="e">
        <f t="shared" ref="X233:X234" si="121">+V233-I233</f>
        <v>#REF!</v>
      </c>
    </row>
    <row r="234" spans="1:24" s="23" customFormat="1" ht="16">
      <c r="A234" s="93"/>
      <c r="B234" s="63">
        <v>8089412129802</v>
      </c>
      <c r="C234" s="356"/>
      <c r="D234" s="137" t="s">
        <v>328</v>
      </c>
      <c r="E234" s="22" t="s">
        <v>153</v>
      </c>
      <c r="F234" s="22" t="s">
        <v>174</v>
      </c>
      <c r="G234" s="22">
        <v>12</v>
      </c>
      <c r="H234" s="22">
        <v>72</v>
      </c>
      <c r="I234" s="31">
        <v>13.604427983193277</v>
      </c>
      <c r="K234" s="55">
        <f t="shared" si="118"/>
        <v>0</v>
      </c>
      <c r="L234" s="321"/>
      <c r="M234" s="74">
        <f t="shared" si="119"/>
        <v>0</v>
      </c>
      <c r="N234" s="376" t="e">
        <f t="shared" si="100"/>
        <v>#REF!</v>
      </c>
      <c r="O234" s="374" t="e">
        <f>IF(B234="","",_xlfn.XLOOKUP(B234,#REF!,#REF!))</f>
        <v>#REF!</v>
      </c>
      <c r="P234" s="375">
        <f>IFERROR(IF(B234="","",_xlfn.XLOOKUP(B234,'[1]Order Sheet'!$A:$A,'[1]Order Sheet'!$T:$T)),0)</f>
        <v>3287</v>
      </c>
      <c r="Q234" s="45"/>
      <c r="R234" s="303" t="e">
        <f t="shared" si="101"/>
        <v>#REF!</v>
      </c>
      <c r="S234" s="303" t="e">
        <f t="shared" si="102"/>
        <v>#REF!</v>
      </c>
      <c r="T234" s="376" t="e">
        <f t="shared" si="103"/>
        <v>#REF!</v>
      </c>
      <c r="U234" s="303" t="e">
        <f t="shared" si="104"/>
        <v>#REF!</v>
      </c>
      <c r="V234" s="303" t="e">
        <f t="shared" si="120"/>
        <v>#REF!</v>
      </c>
      <c r="W234" s="376" t="e">
        <f>(+U234-O234)/U234</f>
        <v>#REF!</v>
      </c>
      <c r="X234" s="303" t="e">
        <f t="shared" si="121"/>
        <v>#REF!</v>
      </c>
    </row>
    <row r="235" spans="1:24" s="23" customFormat="1" ht="16">
      <c r="A235" s="93"/>
      <c r="B235" s="63" t="s">
        <v>106</v>
      </c>
      <c r="C235" s="356"/>
      <c r="D235" s="21"/>
      <c r="E235" s="22" t="s">
        <v>173</v>
      </c>
      <c r="F235" s="22" t="s">
        <v>174</v>
      </c>
      <c r="G235" s="22">
        <v>12</v>
      </c>
      <c r="H235" s="22">
        <v>72</v>
      </c>
      <c r="I235" s="31">
        <v>12.040047360000001</v>
      </c>
      <c r="K235" s="55">
        <f t="shared" si="118"/>
        <v>0</v>
      </c>
      <c r="L235" s="321"/>
      <c r="M235" s="74">
        <f t="shared" si="119"/>
        <v>0</v>
      </c>
      <c r="N235" s="376" t="e">
        <f t="shared" si="100"/>
        <v>#REF!</v>
      </c>
      <c r="O235" s="374" t="e">
        <f>IF(B235="","",_xlfn.XLOOKUP(B235,#REF!,#REF!))</f>
        <v>#REF!</v>
      </c>
      <c r="P235" s="375">
        <f>IFERROR(IF(B235="","",_xlfn.XLOOKUP(B235,'[1]Order Sheet'!$A:$A,'[1]Order Sheet'!$T:$T)),0)</f>
        <v>61</v>
      </c>
      <c r="Q235" s="45"/>
      <c r="R235" s="303" t="e">
        <f t="shared" si="101"/>
        <v>#REF!</v>
      </c>
      <c r="S235" s="303" t="e">
        <f t="shared" si="102"/>
        <v>#REF!</v>
      </c>
      <c r="T235" s="376" t="e">
        <f t="shared" si="103"/>
        <v>#REF!</v>
      </c>
      <c r="U235" s="303">
        <f t="shared" ref="U235" si="122">+V235*0.34</f>
        <v>4.0936161024000004</v>
      </c>
      <c r="V235" s="303">
        <f>+I235</f>
        <v>12.040047360000001</v>
      </c>
      <c r="W235" s="376" t="e">
        <f>(+U235-O235)/U235</f>
        <v>#REF!</v>
      </c>
      <c r="X235" s="303">
        <f>+V235-I235</f>
        <v>0</v>
      </c>
    </row>
    <row r="236" spans="1:24" s="23" customFormat="1" ht="16">
      <c r="A236" s="93"/>
      <c r="B236" s="78"/>
      <c r="C236" s="65"/>
      <c r="D236" s="79"/>
      <c r="E236" s="45"/>
      <c r="F236" s="45"/>
      <c r="G236" s="45"/>
      <c r="H236" s="45"/>
      <c r="I236" s="48"/>
      <c r="K236" s="58"/>
      <c r="L236" s="324"/>
      <c r="M236" s="91"/>
      <c r="N236" s="376"/>
      <c r="Q236" s="45"/>
      <c r="R236" s="303"/>
      <c r="S236" s="303"/>
      <c r="T236" s="376"/>
      <c r="U236" s="303"/>
      <c r="V236" s="303"/>
      <c r="W236" s="376"/>
    </row>
    <row r="237" spans="1:24" s="23" customFormat="1" ht="16">
      <c r="A237" s="93"/>
      <c r="B237" s="78"/>
      <c r="C237" s="65"/>
      <c r="D237" s="79"/>
      <c r="E237" s="45"/>
      <c r="F237" s="45"/>
      <c r="G237" s="45"/>
      <c r="H237" s="45"/>
      <c r="I237" s="48"/>
      <c r="K237" s="58"/>
      <c r="L237" s="324"/>
      <c r="M237" s="91"/>
      <c r="N237" s="376"/>
      <c r="Q237" s="45"/>
      <c r="R237" s="303"/>
      <c r="S237" s="303"/>
      <c r="T237" s="376"/>
      <c r="U237" s="303"/>
      <c r="V237" s="303"/>
      <c r="W237" s="376"/>
    </row>
    <row r="238" spans="1:24" s="23" customFormat="1" ht="17" thickBot="1">
      <c r="A238" s="89"/>
      <c r="B238" s="309" t="s">
        <v>292</v>
      </c>
      <c r="C238" s="359"/>
      <c r="D238" s="87"/>
      <c r="E238" s="39"/>
      <c r="F238" s="39"/>
      <c r="G238" s="39"/>
      <c r="H238" s="39"/>
      <c r="I238" s="40"/>
      <c r="K238" s="59"/>
      <c r="L238" s="325"/>
      <c r="M238" s="61"/>
      <c r="N238" s="376"/>
      <c r="Q238" s="45"/>
      <c r="R238" s="303"/>
      <c r="S238" s="303"/>
      <c r="T238" s="376"/>
      <c r="U238" s="303"/>
      <c r="V238" s="303"/>
      <c r="W238" s="376"/>
    </row>
    <row r="239" spans="1:24" s="23" customFormat="1" ht="16">
      <c r="A239" s="80" t="s">
        <v>175</v>
      </c>
      <c r="B239" s="62">
        <v>8189408129802</v>
      </c>
      <c r="C239" s="355"/>
      <c r="D239" s="28"/>
      <c r="E239" s="29" t="s">
        <v>173</v>
      </c>
      <c r="F239" s="29" t="s">
        <v>172</v>
      </c>
      <c r="G239" s="29">
        <v>10</v>
      </c>
      <c r="H239" s="29">
        <v>100</v>
      </c>
      <c r="I239" s="30">
        <v>13.475336302521008</v>
      </c>
      <c r="K239" s="54">
        <f t="shared" ref="K239:K240" si="123">I239*$M$4</f>
        <v>0</v>
      </c>
      <c r="L239" s="320"/>
      <c r="M239" s="77">
        <f t="shared" ref="M239:M240" si="124">L239*K239</f>
        <v>0</v>
      </c>
      <c r="N239" s="376" t="e">
        <f t="shared" si="100"/>
        <v>#REF!</v>
      </c>
      <c r="O239" s="374" t="e">
        <f>IF(B239="","",_xlfn.XLOOKUP(B239,#REF!,#REF!))</f>
        <v>#REF!</v>
      </c>
      <c r="P239" s="375">
        <f>IFERROR(IF(B239="","",_xlfn.XLOOKUP(B239,'[1]Order Sheet'!$A:$A,'[1]Order Sheet'!$T:$T)),0)</f>
        <v>156</v>
      </c>
      <c r="Q239" s="45"/>
      <c r="R239" s="303" t="e">
        <f t="shared" si="101"/>
        <v>#REF!</v>
      </c>
      <c r="S239" s="303" t="e">
        <f t="shared" si="102"/>
        <v>#REF!</v>
      </c>
      <c r="T239" s="376" t="e">
        <f t="shared" si="103"/>
        <v>#REF!</v>
      </c>
      <c r="U239" s="303" t="e">
        <f t="shared" si="104"/>
        <v>#REF!</v>
      </c>
      <c r="V239" s="303" t="e">
        <f>+U239/M$4</f>
        <v>#REF!</v>
      </c>
      <c r="W239" s="376" t="e">
        <f>(+U239-O239)/U239</f>
        <v>#REF!</v>
      </c>
      <c r="X239" s="303" t="e">
        <f>+V239-I239</f>
        <v>#REF!</v>
      </c>
    </row>
    <row r="240" spans="1:24" s="23" customFormat="1" ht="15">
      <c r="A240" s="26"/>
      <c r="B240" s="63" t="s">
        <v>115</v>
      </c>
      <c r="C240" s="356"/>
      <c r="D240" s="21"/>
      <c r="E240" s="22" t="s">
        <v>173</v>
      </c>
      <c r="F240" s="22" t="s">
        <v>172</v>
      </c>
      <c r="G240" s="22">
        <v>10</v>
      </c>
      <c r="H240" s="22">
        <v>100</v>
      </c>
      <c r="I240" s="31">
        <v>12.497451120000003</v>
      </c>
      <c r="K240" s="55">
        <f t="shared" si="123"/>
        <v>0</v>
      </c>
      <c r="L240" s="321"/>
      <c r="M240" s="74">
        <f t="shared" si="124"/>
        <v>0</v>
      </c>
      <c r="N240" s="376" t="e">
        <f t="shared" si="100"/>
        <v>#REF!</v>
      </c>
      <c r="O240" s="374" t="e">
        <f>IF(B240="","",_xlfn.XLOOKUP(B240,#REF!,#REF!))</f>
        <v>#REF!</v>
      </c>
      <c r="P240" s="375">
        <f>IFERROR(IF(B240="","",_xlfn.XLOOKUP(B240,'[1]Order Sheet'!$A:$A,'[1]Order Sheet'!$T:$T)),0)</f>
        <v>0</v>
      </c>
      <c r="Q240" s="45"/>
      <c r="R240" s="303" t="e">
        <f t="shared" si="101"/>
        <v>#REF!</v>
      </c>
      <c r="S240" s="303" t="e">
        <f t="shared" si="102"/>
        <v>#REF!</v>
      </c>
      <c r="T240" s="376" t="e">
        <f t="shared" si="103"/>
        <v>#REF!</v>
      </c>
      <c r="U240" s="303">
        <f t="shared" ref="U240" si="125">+V240*0.34</f>
        <v>4.2491333808000009</v>
      </c>
      <c r="V240" s="303">
        <f>+I240</f>
        <v>12.497451120000003</v>
      </c>
      <c r="W240" s="376" t="e">
        <f>(+U240-O240)/U240</f>
        <v>#REF!</v>
      </c>
      <c r="X240" s="303">
        <f>+V240-I240</f>
        <v>0</v>
      </c>
    </row>
    <row r="241" spans="1:24" s="23" customFormat="1" ht="15">
      <c r="A241" s="26"/>
      <c r="B241" s="78"/>
      <c r="C241" s="65"/>
      <c r="D241" s="79"/>
      <c r="E241" s="45"/>
      <c r="F241" s="45"/>
      <c r="G241" s="45"/>
      <c r="H241" s="45"/>
      <c r="I241" s="48"/>
      <c r="K241" s="58"/>
      <c r="L241" s="281"/>
      <c r="M241" s="91"/>
      <c r="N241" s="376"/>
      <c r="Q241" s="45"/>
      <c r="R241" s="303"/>
      <c r="S241" s="303"/>
      <c r="T241" s="376"/>
      <c r="U241" s="303"/>
      <c r="V241" s="303"/>
      <c r="W241" s="376"/>
    </row>
    <row r="242" spans="1:24" s="23" customFormat="1" ht="15">
      <c r="A242" s="26"/>
      <c r="B242" s="78"/>
      <c r="C242" s="65"/>
      <c r="D242" s="79"/>
      <c r="E242" s="45"/>
      <c r="F242" s="45"/>
      <c r="G242" s="45"/>
      <c r="H242" s="45"/>
      <c r="I242" s="48"/>
      <c r="K242" s="58"/>
      <c r="L242" s="281"/>
      <c r="M242" s="91"/>
      <c r="N242" s="376"/>
      <c r="Q242" s="45"/>
      <c r="R242" s="303"/>
      <c r="S242" s="303"/>
      <c r="T242" s="376"/>
      <c r="U242" s="303"/>
      <c r="V242" s="303"/>
      <c r="W242" s="376"/>
    </row>
    <row r="243" spans="1:24" s="23" customFormat="1" ht="15">
      <c r="A243" s="26"/>
      <c r="B243" s="78"/>
      <c r="C243" s="65"/>
      <c r="D243" s="79"/>
      <c r="E243" s="45"/>
      <c r="F243" s="45"/>
      <c r="G243" s="45"/>
      <c r="H243" s="45"/>
      <c r="I243" s="48"/>
      <c r="K243" s="58"/>
      <c r="L243" s="281"/>
      <c r="M243" s="91"/>
      <c r="N243" s="376"/>
      <c r="Q243" s="45"/>
      <c r="R243" s="303"/>
      <c r="S243" s="303"/>
      <c r="T243" s="376"/>
      <c r="U243" s="303"/>
      <c r="V243" s="303"/>
      <c r="W243" s="376"/>
    </row>
    <row r="244" spans="1:24" s="23" customFormat="1" ht="16" thickBot="1">
      <c r="A244" s="27"/>
      <c r="B244" s="309" t="s">
        <v>292</v>
      </c>
      <c r="C244" s="359"/>
      <c r="D244" s="87"/>
      <c r="E244" s="39"/>
      <c r="F244" s="39"/>
      <c r="G244" s="39"/>
      <c r="H244" s="39"/>
      <c r="I244" s="40"/>
      <c r="K244" s="59"/>
      <c r="L244" s="322"/>
      <c r="M244" s="61"/>
      <c r="N244" s="376"/>
      <c r="Q244" s="45"/>
      <c r="R244" s="303"/>
      <c r="S244" s="303"/>
      <c r="T244" s="376"/>
      <c r="U244" s="303"/>
      <c r="V244" s="303"/>
      <c r="W244" s="376"/>
    </row>
    <row r="245" spans="1:24" s="23" customFormat="1" ht="15">
      <c r="B245" s="135"/>
      <c r="C245" s="135"/>
      <c r="D245" s="79"/>
      <c r="E245" s="45"/>
      <c r="F245" s="45"/>
      <c r="G245" s="45"/>
      <c r="H245" s="45"/>
      <c r="I245" s="136"/>
      <c r="K245" s="136"/>
      <c r="L245" s="281"/>
      <c r="M245" s="24"/>
      <c r="N245" s="376"/>
      <c r="Q245" s="45"/>
      <c r="R245" s="303"/>
      <c r="S245" s="303"/>
      <c r="T245" s="376"/>
      <c r="U245" s="303"/>
      <c r="V245" s="303"/>
      <c r="W245" s="376"/>
    </row>
    <row r="246" spans="1:24" s="6" customFormat="1" ht="15" customHeight="1">
      <c r="A246" s="2"/>
      <c r="B246" s="391" t="s">
        <v>213</v>
      </c>
      <c r="C246" s="391"/>
      <c r="D246" s="391"/>
      <c r="E246" s="391"/>
      <c r="F246" s="391"/>
      <c r="G246" s="391"/>
      <c r="H246" s="391"/>
      <c r="I246" s="10"/>
      <c r="K246" s="10"/>
      <c r="L246" s="276"/>
      <c r="M246" s="60"/>
      <c r="N246" s="376"/>
      <c r="Q246" s="45"/>
      <c r="R246" s="303"/>
      <c r="S246" s="303"/>
      <c r="T246" s="376"/>
      <c r="U246" s="303"/>
      <c r="V246" s="303"/>
      <c r="W246" s="376"/>
    </row>
    <row r="247" spans="1:24" s="6" customFormat="1" ht="15" customHeight="1">
      <c r="A247" s="2"/>
      <c r="B247" s="391"/>
      <c r="C247" s="391"/>
      <c r="D247" s="391"/>
      <c r="E247" s="391"/>
      <c r="F247" s="391"/>
      <c r="G247" s="391"/>
      <c r="H247" s="391"/>
      <c r="I247" s="10"/>
      <c r="K247" s="10"/>
      <c r="L247" s="276"/>
      <c r="M247" s="60"/>
      <c r="N247" s="376"/>
      <c r="Q247" s="45"/>
      <c r="R247" s="303"/>
      <c r="S247" s="303"/>
      <c r="T247" s="376"/>
      <c r="U247" s="303"/>
      <c r="V247" s="303"/>
      <c r="W247" s="376"/>
    </row>
    <row r="248" spans="1:24" ht="15" customHeight="1">
      <c r="B248" s="391"/>
      <c r="C248" s="391"/>
      <c r="D248" s="391"/>
      <c r="E248" s="391"/>
      <c r="F248" s="391"/>
      <c r="G248" s="391"/>
      <c r="H248" s="391"/>
      <c r="N248" s="376"/>
      <c r="Q248" s="45"/>
      <c r="R248" s="303"/>
      <c r="S248" s="303"/>
      <c r="T248" s="376"/>
      <c r="U248" s="303"/>
      <c r="V248" s="303"/>
      <c r="W248" s="376"/>
    </row>
    <row r="249" spans="1:24" ht="15" customHeight="1">
      <c r="A249" s="34"/>
      <c r="B249" s="391"/>
      <c r="C249" s="391"/>
      <c r="D249" s="391"/>
      <c r="E249" s="391"/>
      <c r="F249" s="391"/>
      <c r="G249" s="391"/>
      <c r="H249" s="391"/>
      <c r="I249" s="12"/>
      <c r="K249" s="24"/>
      <c r="L249" s="279"/>
      <c r="M249" s="90"/>
      <c r="N249" s="376"/>
      <c r="Q249" s="45"/>
      <c r="R249" s="303"/>
      <c r="S249" s="303"/>
      <c r="T249" s="376"/>
      <c r="U249" s="303"/>
      <c r="V249" s="303"/>
      <c r="W249" s="376"/>
    </row>
    <row r="250" spans="1:24" ht="15" customHeight="1">
      <c r="K250" s="24"/>
      <c r="L250" s="281"/>
      <c r="M250" s="24"/>
      <c r="N250" s="376"/>
      <c r="Q250" s="45"/>
      <c r="R250" s="303"/>
      <c r="S250" s="303"/>
      <c r="T250" s="376"/>
      <c r="U250" s="303"/>
      <c r="V250" s="303"/>
      <c r="W250" s="376"/>
    </row>
    <row r="251" spans="1:24" ht="15" customHeight="1">
      <c r="K251" s="24"/>
      <c r="L251" s="281"/>
      <c r="M251" s="24"/>
      <c r="N251" s="376"/>
      <c r="Q251" s="45"/>
      <c r="R251" s="303"/>
      <c r="S251" s="303"/>
      <c r="T251" s="376"/>
      <c r="U251" s="303"/>
      <c r="V251" s="303"/>
      <c r="W251" s="376"/>
    </row>
    <row r="252" spans="1:24" s="14" customFormat="1" ht="19.5" customHeight="1">
      <c r="A252" s="317" t="s">
        <v>275</v>
      </c>
      <c r="B252" s="13"/>
      <c r="C252" s="13"/>
      <c r="D252" s="16"/>
      <c r="H252" s="283" t="s">
        <v>40</v>
      </c>
      <c r="I252" s="17"/>
      <c r="J252" s="2"/>
      <c r="K252" s="46"/>
      <c r="L252" s="279"/>
      <c r="M252" s="24"/>
      <c r="N252" s="376"/>
      <c r="Q252" s="45"/>
      <c r="R252" s="303"/>
      <c r="S252" s="303"/>
      <c r="T252" s="376"/>
      <c r="U252" s="303"/>
      <c r="V252" s="303"/>
      <c r="W252" s="376"/>
    </row>
    <row r="253" spans="1:24" s="14" customFormat="1" ht="21" thickBot="1">
      <c r="A253" s="15"/>
      <c r="B253" s="13"/>
      <c r="C253" s="13"/>
      <c r="D253" s="16"/>
      <c r="H253" s="67"/>
      <c r="I253" s="18"/>
      <c r="J253" s="2"/>
      <c r="K253" s="46"/>
      <c r="L253" s="285"/>
      <c r="M253" s="46"/>
      <c r="N253" s="376"/>
      <c r="Q253" s="45"/>
      <c r="R253" s="303"/>
      <c r="S253" s="303"/>
      <c r="T253" s="376"/>
      <c r="U253" s="303"/>
      <c r="V253" s="303"/>
      <c r="W253" s="376"/>
    </row>
    <row r="254" spans="1:24" s="19" customFormat="1" ht="15" customHeight="1">
      <c r="A254" s="286" t="s">
        <v>9</v>
      </c>
      <c r="B254" s="287"/>
      <c r="C254" s="287"/>
      <c r="D254" s="288" t="s">
        <v>13</v>
      </c>
      <c r="E254" s="289"/>
      <c r="F254" s="289"/>
      <c r="G254" s="390" t="s">
        <v>24</v>
      </c>
      <c r="H254" s="390"/>
      <c r="I254" s="290"/>
      <c r="J254" s="1"/>
      <c r="K254" s="291" t="s">
        <v>2</v>
      </c>
      <c r="L254" s="292" t="s">
        <v>3</v>
      </c>
      <c r="M254" s="293"/>
      <c r="N254" s="376"/>
      <c r="Q254" s="45"/>
      <c r="R254" s="303"/>
      <c r="S254" s="303"/>
      <c r="T254" s="376"/>
      <c r="U254" s="303"/>
      <c r="V254" s="303"/>
      <c r="W254" s="376"/>
    </row>
    <row r="255" spans="1:24" s="19" customFormat="1" ht="15" customHeight="1" thickBot="1">
      <c r="A255" s="294"/>
      <c r="B255" s="295" t="s">
        <v>4</v>
      </c>
      <c r="C255" s="295"/>
      <c r="D255" s="296" t="s">
        <v>14</v>
      </c>
      <c r="E255" s="297" t="s">
        <v>5</v>
      </c>
      <c r="F255" s="297" t="s">
        <v>150</v>
      </c>
      <c r="G255" s="297" t="s">
        <v>22</v>
      </c>
      <c r="H255" s="297" t="s">
        <v>23</v>
      </c>
      <c r="I255" s="298"/>
      <c r="J255" s="1"/>
      <c r="K255" s="299" t="s">
        <v>6</v>
      </c>
      <c r="L255" s="300" t="s">
        <v>7</v>
      </c>
      <c r="M255" s="301" t="s">
        <v>8</v>
      </c>
      <c r="N255" s="376"/>
      <c r="Q255" s="45"/>
      <c r="R255" s="303"/>
      <c r="S255" s="303"/>
      <c r="T255" s="376"/>
      <c r="U255" s="303"/>
      <c r="V255" s="303"/>
      <c r="W255" s="376"/>
    </row>
    <row r="256" spans="1:24" s="23" customFormat="1" ht="16">
      <c r="A256" s="80"/>
      <c r="B256" s="62">
        <v>8088108129802</v>
      </c>
      <c r="C256" s="362"/>
      <c r="D256" s="137" t="s">
        <v>328</v>
      </c>
      <c r="E256" s="29" t="s">
        <v>173</v>
      </c>
      <c r="F256" s="29" t="s">
        <v>174</v>
      </c>
      <c r="G256" s="29">
        <v>12</v>
      </c>
      <c r="H256" s="29">
        <v>72</v>
      </c>
      <c r="I256" s="30">
        <v>11.782488655462183</v>
      </c>
      <c r="K256" s="54">
        <f t="shared" ref="K256:K258" si="126">I256*$M$4</f>
        <v>0</v>
      </c>
      <c r="L256" s="320"/>
      <c r="M256" s="77">
        <f t="shared" ref="M256:M258" si="127">L256*K256</f>
        <v>0</v>
      </c>
      <c r="N256" s="376" t="e">
        <f t="shared" si="100"/>
        <v>#REF!</v>
      </c>
      <c r="O256" s="374" t="e">
        <f>IF(B256="","",_xlfn.XLOOKUP(B256,#REF!,#REF!))</f>
        <v>#REF!</v>
      </c>
      <c r="P256" s="375">
        <f>IFERROR(IF(B256="","",_xlfn.XLOOKUP(B256,'[1]Order Sheet'!$A:$A,'[1]Order Sheet'!$T:$T)),0)</f>
        <v>8284</v>
      </c>
      <c r="Q256" s="45"/>
      <c r="R256" s="303" t="e">
        <f t="shared" si="101"/>
        <v>#REF!</v>
      </c>
      <c r="S256" s="303" t="e">
        <f t="shared" si="102"/>
        <v>#REF!</v>
      </c>
      <c r="T256" s="376" t="e">
        <f t="shared" si="103"/>
        <v>#REF!</v>
      </c>
      <c r="U256" s="303" t="e">
        <f t="shared" si="104"/>
        <v>#REF!</v>
      </c>
      <c r="V256" s="303" t="e">
        <f t="shared" ref="V256:V257" si="128">+U256/M$4</f>
        <v>#REF!</v>
      </c>
      <c r="W256" s="376" t="e">
        <f>(+U256-O256)/U256</f>
        <v>#REF!</v>
      </c>
      <c r="X256" s="303" t="e">
        <f t="shared" ref="X256:X257" si="129">+V256-I256</f>
        <v>#REF!</v>
      </c>
    </row>
    <row r="257" spans="1:24" s="23" customFormat="1" ht="16">
      <c r="A257" s="93"/>
      <c r="B257" s="63">
        <v>8088112129802</v>
      </c>
      <c r="C257" s="356"/>
      <c r="D257" s="137" t="s">
        <v>328</v>
      </c>
      <c r="E257" s="22" t="s">
        <v>153</v>
      </c>
      <c r="F257" s="22" t="s">
        <v>174</v>
      </c>
      <c r="G257" s="22">
        <v>12</v>
      </c>
      <c r="H257" s="22">
        <v>72</v>
      </c>
      <c r="I257" s="31">
        <v>13.341821764705882</v>
      </c>
      <c r="K257" s="55">
        <f t="shared" si="126"/>
        <v>0</v>
      </c>
      <c r="L257" s="321"/>
      <c r="M257" s="74">
        <f t="shared" si="127"/>
        <v>0</v>
      </c>
      <c r="N257" s="376" t="e">
        <f t="shared" si="100"/>
        <v>#REF!</v>
      </c>
      <c r="O257" s="374" t="e">
        <f>IF(B257="","",_xlfn.XLOOKUP(B257,#REF!,#REF!))</f>
        <v>#REF!</v>
      </c>
      <c r="P257" s="375">
        <f>IFERROR(IF(B257="","",_xlfn.XLOOKUP(B257,'[1]Order Sheet'!$A:$A,'[1]Order Sheet'!$T:$T)),0)</f>
        <v>8502</v>
      </c>
      <c r="Q257" s="45"/>
      <c r="R257" s="303" t="e">
        <f t="shared" si="101"/>
        <v>#REF!</v>
      </c>
      <c r="S257" s="303" t="e">
        <f t="shared" si="102"/>
        <v>#REF!</v>
      </c>
      <c r="T257" s="376" t="e">
        <f t="shared" si="103"/>
        <v>#REF!</v>
      </c>
      <c r="U257" s="303" t="e">
        <f t="shared" si="104"/>
        <v>#REF!</v>
      </c>
      <c r="V257" s="303" t="e">
        <f t="shared" si="128"/>
        <v>#REF!</v>
      </c>
      <c r="W257" s="376" t="e">
        <f>(+U257-O257)/U257</f>
        <v>#REF!</v>
      </c>
      <c r="X257" s="303" t="e">
        <f t="shared" si="129"/>
        <v>#REF!</v>
      </c>
    </row>
    <row r="258" spans="1:24" s="23" customFormat="1" ht="16">
      <c r="A258" s="93"/>
      <c r="B258" s="63" t="s">
        <v>97</v>
      </c>
      <c r="C258" s="356"/>
      <c r="D258" s="144"/>
      <c r="E258" s="22" t="s">
        <v>173</v>
      </c>
      <c r="F258" s="22" t="s">
        <v>174</v>
      </c>
      <c r="G258" s="22">
        <v>12</v>
      </c>
      <c r="H258" s="22">
        <v>72</v>
      </c>
      <c r="I258" s="31">
        <v>11.759703120000003</v>
      </c>
      <c r="K258" s="55">
        <f t="shared" si="126"/>
        <v>0</v>
      </c>
      <c r="L258" s="321"/>
      <c r="M258" s="74">
        <f t="shared" si="127"/>
        <v>0</v>
      </c>
      <c r="N258" s="376" t="e">
        <f t="shared" si="100"/>
        <v>#REF!</v>
      </c>
      <c r="O258" s="374" t="e">
        <f>IF(B258="","",_xlfn.XLOOKUP(B258,#REF!,#REF!))</f>
        <v>#REF!</v>
      </c>
      <c r="P258" s="375">
        <f>IFERROR(IF(B258="","",_xlfn.XLOOKUP(B258,'[1]Order Sheet'!$A:$A,'[1]Order Sheet'!$T:$T)),0)</f>
        <v>0</v>
      </c>
      <c r="Q258" s="45"/>
      <c r="R258" s="303" t="e">
        <f t="shared" si="101"/>
        <v>#REF!</v>
      </c>
      <c r="S258" s="303" t="e">
        <f t="shared" si="102"/>
        <v>#REF!</v>
      </c>
      <c r="T258" s="376" t="e">
        <f t="shared" si="103"/>
        <v>#REF!</v>
      </c>
      <c r="U258" s="303">
        <f t="shared" ref="U258" si="130">+V258*0.34</f>
        <v>3.9982990608000013</v>
      </c>
      <c r="V258" s="303">
        <f>+I258</f>
        <v>11.759703120000003</v>
      </c>
      <c r="W258" s="376" t="e">
        <f>(+U258-O258)/U258</f>
        <v>#REF!</v>
      </c>
      <c r="X258" s="303">
        <f>+V258-I258</f>
        <v>0</v>
      </c>
    </row>
    <row r="259" spans="1:24" s="23" customFormat="1" ht="16">
      <c r="A259" s="93"/>
      <c r="B259" s="78"/>
      <c r="C259" s="65"/>
      <c r="D259" s="4"/>
      <c r="E259" s="45"/>
      <c r="F259" s="45"/>
      <c r="G259" s="45"/>
      <c r="H259" s="45"/>
      <c r="I259" s="48"/>
      <c r="K259" s="58"/>
      <c r="L259" s="324"/>
      <c r="M259" s="91"/>
      <c r="N259" s="376"/>
      <c r="Q259" s="45"/>
      <c r="R259" s="303"/>
      <c r="S259" s="303"/>
      <c r="T259" s="376"/>
      <c r="U259" s="303"/>
      <c r="V259" s="303"/>
      <c r="W259" s="376"/>
    </row>
    <row r="260" spans="1:24" s="23" customFormat="1" ht="17" thickBot="1">
      <c r="A260" s="89"/>
      <c r="B260" s="309" t="s">
        <v>292</v>
      </c>
      <c r="C260" s="359"/>
      <c r="D260" s="142"/>
      <c r="E260" s="39"/>
      <c r="F260" s="39"/>
      <c r="G260" s="39"/>
      <c r="H260" s="39"/>
      <c r="I260" s="40"/>
      <c r="K260" s="59"/>
      <c r="L260" s="325"/>
      <c r="M260" s="61"/>
      <c r="N260" s="376"/>
      <c r="Q260" s="45"/>
      <c r="R260" s="303"/>
      <c r="S260" s="303"/>
      <c r="T260" s="376"/>
      <c r="U260" s="303"/>
      <c r="V260" s="303"/>
      <c r="W260" s="376"/>
    </row>
    <row r="261" spans="1:24" s="23" customFormat="1" ht="16">
      <c r="A261" s="80" t="s">
        <v>176</v>
      </c>
      <c r="B261" s="62">
        <v>8388108129800</v>
      </c>
      <c r="C261" s="355"/>
      <c r="D261" s="140"/>
      <c r="E261" s="29" t="s">
        <v>173</v>
      </c>
      <c r="F261" s="29" t="s">
        <v>174</v>
      </c>
      <c r="G261" s="29">
        <v>10</v>
      </c>
      <c r="H261" s="29">
        <v>100</v>
      </c>
      <c r="I261" s="30">
        <v>20.347089840000002</v>
      </c>
      <c r="K261" s="54">
        <f t="shared" ref="K261:K264" si="131">I261*$M$4</f>
        <v>0</v>
      </c>
      <c r="L261" s="320"/>
      <c r="M261" s="77">
        <f t="shared" ref="M261:M264" si="132">L261*K261</f>
        <v>0</v>
      </c>
      <c r="N261" s="376" t="e">
        <f t="shared" si="100"/>
        <v>#REF!</v>
      </c>
      <c r="O261" s="374" t="e">
        <f>IF(B261="","",_xlfn.XLOOKUP(B261,#REF!,#REF!))</f>
        <v>#REF!</v>
      </c>
      <c r="P261" s="375">
        <f>IFERROR(IF(B261="","",_xlfn.XLOOKUP(B261,'[1]Order Sheet'!$A:$A,'[1]Order Sheet'!$T:$T)),0)</f>
        <v>1120</v>
      </c>
      <c r="Q261" s="45"/>
      <c r="R261" s="303" t="e">
        <f t="shared" si="101"/>
        <v>#REF!</v>
      </c>
      <c r="S261" s="303" t="e">
        <f t="shared" si="102"/>
        <v>#REF!</v>
      </c>
      <c r="T261" s="376" t="e">
        <f t="shared" si="103"/>
        <v>#REF!</v>
      </c>
      <c r="U261" s="303" t="e">
        <f t="shared" si="104"/>
        <v>#REF!</v>
      </c>
      <c r="V261" s="303">
        <f t="shared" ref="V261:V264" si="133">+I261</f>
        <v>20.347089840000002</v>
      </c>
      <c r="W261" s="376" t="e">
        <f>(+U261-O261)/U261</f>
        <v>#REF!</v>
      </c>
      <c r="X261" s="303">
        <f t="shared" ref="X261:X264" si="134">+V261-I261</f>
        <v>0</v>
      </c>
    </row>
    <row r="262" spans="1:24" s="23" customFormat="1" ht="16">
      <c r="A262" s="93"/>
      <c r="B262" s="63">
        <v>8388112129800</v>
      </c>
      <c r="C262" s="356"/>
      <c r="D262" s="144"/>
      <c r="E262" s="22" t="s">
        <v>153</v>
      </c>
      <c r="F262" s="22" t="s">
        <v>174</v>
      </c>
      <c r="G262" s="22">
        <v>5</v>
      </c>
      <c r="H262" s="22">
        <v>50</v>
      </c>
      <c r="I262" s="31">
        <v>27.429470640000002</v>
      </c>
      <c r="K262" s="55">
        <f t="shared" si="131"/>
        <v>0</v>
      </c>
      <c r="L262" s="321"/>
      <c r="M262" s="74">
        <f t="shared" si="132"/>
        <v>0</v>
      </c>
      <c r="N262" s="376" t="e">
        <f t="shared" si="100"/>
        <v>#REF!</v>
      </c>
      <c r="O262" s="374" t="e">
        <f>IF(B262="","",_xlfn.XLOOKUP(B262,#REF!,#REF!))</f>
        <v>#REF!</v>
      </c>
      <c r="P262" s="375">
        <f>IFERROR(IF(B262="","",_xlfn.XLOOKUP(B262,'[1]Order Sheet'!$A:$A,'[1]Order Sheet'!$T:$T)),0)</f>
        <v>1135</v>
      </c>
      <c r="Q262" s="45"/>
      <c r="R262" s="303" t="e">
        <f t="shared" si="101"/>
        <v>#REF!</v>
      </c>
      <c r="S262" s="303" t="e">
        <f t="shared" si="102"/>
        <v>#REF!</v>
      </c>
      <c r="T262" s="376" t="e">
        <f t="shared" si="103"/>
        <v>#REF!</v>
      </c>
      <c r="U262" s="303" t="e">
        <f t="shared" si="104"/>
        <v>#REF!</v>
      </c>
      <c r="V262" s="303">
        <f t="shared" si="133"/>
        <v>27.429470640000002</v>
      </c>
      <c r="W262" s="376" t="e">
        <f>(+U262-O262)/U262</f>
        <v>#REF!</v>
      </c>
      <c r="X262" s="303">
        <f t="shared" si="134"/>
        <v>0</v>
      </c>
    </row>
    <row r="263" spans="1:24" s="23" customFormat="1" ht="16">
      <c r="A263" s="93"/>
      <c r="B263" s="63">
        <v>8388108129900</v>
      </c>
      <c r="C263" s="356"/>
      <c r="D263" s="144" t="s">
        <v>277</v>
      </c>
      <c r="E263" s="22" t="s">
        <v>173</v>
      </c>
      <c r="F263" s="22" t="s">
        <v>174</v>
      </c>
      <c r="G263" s="22">
        <v>10</v>
      </c>
      <c r="H263" s="22">
        <v>100</v>
      </c>
      <c r="I263" s="31">
        <v>24.67029312</v>
      </c>
      <c r="K263" s="55">
        <f t="shared" si="131"/>
        <v>0</v>
      </c>
      <c r="L263" s="321"/>
      <c r="M263" s="74">
        <f t="shared" si="132"/>
        <v>0</v>
      </c>
      <c r="N263" s="376" t="e">
        <f t="shared" si="100"/>
        <v>#REF!</v>
      </c>
      <c r="O263" s="374" t="e">
        <f>IF(B263="","",_xlfn.XLOOKUP(B263,#REF!,#REF!))</f>
        <v>#REF!</v>
      </c>
      <c r="P263" s="375">
        <f>IFERROR(IF(B263="","",_xlfn.XLOOKUP(B263,'[1]Order Sheet'!$A:$A,'[1]Order Sheet'!$T:$T)),0)</f>
        <v>0</v>
      </c>
      <c r="Q263" s="45"/>
      <c r="R263" s="303" t="e">
        <f t="shared" si="101"/>
        <v>#REF!</v>
      </c>
      <c r="S263" s="303" t="e">
        <f t="shared" si="102"/>
        <v>#REF!</v>
      </c>
      <c r="T263" s="376" t="e">
        <f t="shared" si="103"/>
        <v>#REF!</v>
      </c>
      <c r="U263" s="303" t="e">
        <f t="shared" si="104"/>
        <v>#REF!</v>
      </c>
      <c r="V263" s="303">
        <f t="shared" si="133"/>
        <v>24.67029312</v>
      </c>
      <c r="W263" s="376" t="e">
        <f>(+U263-O263)/U263</f>
        <v>#REF!</v>
      </c>
      <c r="X263" s="303">
        <f t="shared" si="134"/>
        <v>0</v>
      </c>
    </row>
    <row r="264" spans="1:24" s="23" customFormat="1" ht="16">
      <c r="A264" s="93"/>
      <c r="B264" s="63">
        <v>8388112129900</v>
      </c>
      <c r="C264" s="356"/>
      <c r="D264" s="144" t="s">
        <v>277</v>
      </c>
      <c r="E264" s="22" t="s">
        <v>153</v>
      </c>
      <c r="F264" s="22" t="s">
        <v>174</v>
      </c>
      <c r="G264" s="22">
        <v>5</v>
      </c>
      <c r="H264" s="22">
        <v>50</v>
      </c>
      <c r="I264" s="31">
        <v>29.465655120000001</v>
      </c>
      <c r="K264" s="55">
        <f t="shared" si="131"/>
        <v>0</v>
      </c>
      <c r="L264" s="321"/>
      <c r="M264" s="74">
        <f t="shared" si="132"/>
        <v>0</v>
      </c>
      <c r="N264" s="376" t="e">
        <f t="shared" si="100"/>
        <v>#REF!</v>
      </c>
      <c r="O264" s="374" t="e">
        <f>IF(B264="","",_xlfn.XLOOKUP(B264,#REF!,#REF!))</f>
        <v>#REF!</v>
      </c>
      <c r="P264" s="375">
        <f>IFERROR(IF(B264="","",_xlfn.XLOOKUP(B264,'[1]Order Sheet'!$A:$A,'[1]Order Sheet'!$T:$T)),0)</f>
        <v>0</v>
      </c>
      <c r="Q264" s="45"/>
      <c r="R264" s="303" t="e">
        <f t="shared" si="101"/>
        <v>#REF!</v>
      </c>
      <c r="S264" s="303" t="e">
        <f t="shared" si="102"/>
        <v>#REF!</v>
      </c>
      <c r="T264" s="376" t="e">
        <f t="shared" si="103"/>
        <v>#REF!</v>
      </c>
      <c r="U264" s="303" t="e">
        <f t="shared" si="104"/>
        <v>#REF!</v>
      </c>
      <c r="V264" s="303">
        <f t="shared" si="133"/>
        <v>29.465655120000001</v>
      </c>
      <c r="W264" s="376" t="e">
        <f>(+U264-O264)/U264</f>
        <v>#REF!</v>
      </c>
      <c r="X264" s="303">
        <f t="shared" si="134"/>
        <v>0</v>
      </c>
    </row>
    <row r="265" spans="1:24" s="23" customFormat="1" ht="16">
      <c r="A265" s="93"/>
      <c r="B265" s="78"/>
      <c r="C265" s="65"/>
      <c r="D265" s="79"/>
      <c r="E265" s="45"/>
      <c r="F265" s="45"/>
      <c r="G265" s="45"/>
      <c r="H265" s="45"/>
      <c r="I265" s="48"/>
      <c r="K265" s="58"/>
      <c r="L265" s="324"/>
      <c r="M265" s="91"/>
      <c r="N265" s="376"/>
      <c r="Q265" s="45"/>
      <c r="R265" s="303"/>
      <c r="S265" s="303"/>
      <c r="T265" s="376"/>
      <c r="U265" s="303"/>
      <c r="V265" s="303"/>
      <c r="W265" s="376"/>
    </row>
    <row r="266" spans="1:24" s="23" customFormat="1" ht="17" thickBot="1">
      <c r="A266" s="89"/>
      <c r="B266" s="309" t="s">
        <v>293</v>
      </c>
      <c r="C266" s="359"/>
      <c r="D266" s="87"/>
      <c r="E266" s="39"/>
      <c r="F266" s="39"/>
      <c r="G266" s="39"/>
      <c r="H266" s="39"/>
      <c r="I266" s="40"/>
      <c r="K266" s="59"/>
      <c r="L266" s="325"/>
      <c r="M266" s="61"/>
      <c r="N266" s="376"/>
      <c r="Q266" s="45"/>
      <c r="R266" s="303"/>
      <c r="S266" s="303"/>
      <c r="T266" s="376"/>
      <c r="U266" s="303"/>
      <c r="V266" s="303"/>
      <c r="W266" s="376"/>
    </row>
    <row r="267" spans="1:24" s="23" customFormat="1" ht="16">
      <c r="A267" s="80" t="s">
        <v>176</v>
      </c>
      <c r="B267" s="62">
        <v>8378108129800</v>
      </c>
      <c r="C267" s="355"/>
      <c r="D267" s="28"/>
      <c r="E267" s="29" t="s">
        <v>173</v>
      </c>
      <c r="F267" s="29" t="s">
        <v>276</v>
      </c>
      <c r="G267" s="29">
        <v>10</v>
      </c>
      <c r="H267" s="29">
        <v>100</v>
      </c>
      <c r="I267" s="30">
        <v>18.163355760000005</v>
      </c>
      <c r="K267" s="54">
        <f t="shared" ref="K267:K268" si="135">I267*$M$4</f>
        <v>0</v>
      </c>
      <c r="L267" s="320"/>
      <c r="M267" s="77">
        <f t="shared" ref="M267:M268" si="136">L267*K267</f>
        <v>0</v>
      </c>
      <c r="N267" s="376" t="e">
        <f t="shared" ref="N267:N329" si="137">IF(B267="","",(K267-O267)/K267)</f>
        <v>#REF!</v>
      </c>
      <c r="O267" s="374" t="e">
        <f>IF(B267="","",_xlfn.XLOOKUP(B267,#REF!,#REF!))</f>
        <v>#REF!</v>
      </c>
      <c r="P267" s="375">
        <f>IFERROR(IF(B267="","",_xlfn.XLOOKUP(B267,'[1]Order Sheet'!$A:$A,'[1]Order Sheet'!$T:$T)),0)</f>
        <v>20</v>
      </c>
      <c r="Q267" s="45"/>
      <c r="R267" s="303" t="e">
        <f t="shared" ref="R267:R329" si="138">O267/0.7</f>
        <v>#REF!</v>
      </c>
      <c r="S267" s="303" t="e">
        <f t="shared" ref="S267:S329" si="139">R267-O267</f>
        <v>#REF!</v>
      </c>
      <c r="T267" s="376" t="e">
        <f t="shared" ref="T267:T329" si="140">+S267/R267</f>
        <v>#REF!</v>
      </c>
      <c r="U267" s="303" t="e">
        <f t="shared" ref="U267:U329" si="141">IF(T267&gt;N267,R267,K267)</f>
        <v>#REF!</v>
      </c>
      <c r="V267" s="303">
        <f>+I267</f>
        <v>18.163355760000005</v>
      </c>
      <c r="W267" s="376" t="e">
        <f>(+U267-O267)/U267</f>
        <v>#REF!</v>
      </c>
      <c r="X267" s="303">
        <f>+V267-I267</f>
        <v>0</v>
      </c>
    </row>
    <row r="268" spans="1:24" s="23" customFormat="1" ht="16">
      <c r="A268" s="93"/>
      <c r="B268" s="63">
        <v>8378112129800</v>
      </c>
      <c r="C268" s="356"/>
      <c r="D268" s="21"/>
      <c r="E268" s="22" t="s">
        <v>153</v>
      </c>
      <c r="F268" s="22" t="s">
        <v>276</v>
      </c>
      <c r="G268" s="22">
        <v>10</v>
      </c>
      <c r="H268" s="22">
        <v>100</v>
      </c>
      <c r="I268" s="31">
        <v>24.611273280000002</v>
      </c>
      <c r="K268" s="55">
        <f t="shared" si="135"/>
        <v>0</v>
      </c>
      <c r="L268" s="321"/>
      <c r="M268" s="74">
        <f t="shared" si="136"/>
        <v>0</v>
      </c>
      <c r="N268" s="376" t="e">
        <f t="shared" si="137"/>
        <v>#REF!</v>
      </c>
      <c r="O268" s="374" t="e">
        <f>IF(B268="","",_xlfn.XLOOKUP(B268,#REF!,#REF!))</f>
        <v>#REF!</v>
      </c>
      <c r="P268" s="375">
        <f>IFERROR(IF(B268="","",_xlfn.XLOOKUP(B268,'[1]Order Sheet'!$A:$A,'[1]Order Sheet'!$T:$T)),0)</f>
        <v>0</v>
      </c>
      <c r="Q268" s="45"/>
      <c r="R268" s="303" t="e">
        <f t="shared" si="138"/>
        <v>#REF!</v>
      </c>
      <c r="S268" s="303" t="e">
        <f t="shared" si="139"/>
        <v>#REF!</v>
      </c>
      <c r="T268" s="376" t="e">
        <f t="shared" si="140"/>
        <v>#REF!</v>
      </c>
      <c r="U268" s="303">
        <f t="shared" ref="U268" si="142">+V268*0.34</f>
        <v>8.3678329152000011</v>
      </c>
      <c r="V268" s="303">
        <f>+I268</f>
        <v>24.611273280000002</v>
      </c>
      <c r="W268" s="376" t="e">
        <f>(+U268-O268)/U268</f>
        <v>#REF!</v>
      </c>
      <c r="X268" s="303">
        <f>+V268-I268</f>
        <v>0</v>
      </c>
    </row>
    <row r="269" spans="1:24" s="23" customFormat="1" ht="16">
      <c r="A269" s="93"/>
      <c r="B269" s="78"/>
      <c r="C269" s="65"/>
      <c r="D269" s="79"/>
      <c r="E269" s="45"/>
      <c r="F269" s="45"/>
      <c r="G269" s="45"/>
      <c r="H269" s="45"/>
      <c r="I269" s="48"/>
      <c r="K269" s="58"/>
      <c r="L269" s="324"/>
      <c r="M269" s="91"/>
      <c r="N269" s="376"/>
      <c r="Q269" s="45"/>
      <c r="R269" s="303"/>
      <c r="S269" s="303"/>
      <c r="T269" s="376"/>
      <c r="U269" s="303"/>
      <c r="V269" s="303"/>
      <c r="W269" s="376"/>
    </row>
    <row r="270" spans="1:24" s="23" customFormat="1" ht="16">
      <c r="A270" s="93"/>
      <c r="B270" s="78"/>
      <c r="C270" s="65"/>
      <c r="D270" s="79"/>
      <c r="E270" s="45"/>
      <c r="F270" s="45"/>
      <c r="G270" s="45"/>
      <c r="H270" s="45"/>
      <c r="I270" s="48"/>
      <c r="K270" s="58"/>
      <c r="L270" s="324"/>
      <c r="M270" s="91"/>
      <c r="N270" s="376"/>
      <c r="Q270" s="45"/>
      <c r="R270" s="303"/>
      <c r="S270" s="303"/>
      <c r="T270" s="376"/>
      <c r="U270" s="303"/>
      <c r="V270" s="303"/>
      <c r="W270" s="376"/>
    </row>
    <row r="271" spans="1:24" s="23" customFormat="1" ht="16">
      <c r="A271" s="93"/>
      <c r="B271" s="78"/>
      <c r="C271" s="65"/>
      <c r="D271" s="79"/>
      <c r="E271" s="45"/>
      <c r="F271" s="45"/>
      <c r="G271" s="45"/>
      <c r="H271" s="45"/>
      <c r="I271" s="48"/>
      <c r="K271" s="58"/>
      <c r="L271" s="324"/>
      <c r="M271" s="91"/>
      <c r="N271" s="376"/>
      <c r="Q271" s="45"/>
      <c r="R271" s="303"/>
      <c r="S271" s="303"/>
      <c r="T271" s="376"/>
      <c r="U271" s="303"/>
      <c r="V271" s="303"/>
      <c r="W271" s="376"/>
    </row>
    <row r="272" spans="1:24" s="23" customFormat="1" ht="17" thickBot="1">
      <c r="A272" s="89"/>
      <c r="B272" s="309" t="s">
        <v>293</v>
      </c>
      <c r="C272" s="359"/>
      <c r="D272" s="87"/>
      <c r="E272" s="39"/>
      <c r="F272" s="39"/>
      <c r="G272" s="39"/>
      <c r="H272" s="39"/>
      <c r="I272" s="40"/>
      <c r="K272" s="59"/>
      <c r="L272" s="325"/>
      <c r="M272" s="61"/>
      <c r="N272" s="376"/>
      <c r="Q272" s="45"/>
      <c r="R272" s="303"/>
      <c r="S272" s="303"/>
      <c r="T272" s="376"/>
      <c r="U272" s="303"/>
      <c r="V272" s="303"/>
      <c r="W272" s="376"/>
    </row>
    <row r="273" spans="1:24" s="23" customFormat="1" ht="16">
      <c r="A273" s="80" t="s">
        <v>178</v>
      </c>
      <c r="B273" s="62">
        <v>8087908129802</v>
      </c>
      <c r="C273" s="355"/>
      <c r="D273" s="28"/>
      <c r="E273" s="29" t="s">
        <v>173</v>
      </c>
      <c r="F273" s="29" t="s">
        <v>174</v>
      </c>
      <c r="G273" s="29">
        <v>12</v>
      </c>
      <c r="H273" s="29">
        <v>72</v>
      </c>
      <c r="I273" s="30">
        <v>12.673914957983193</v>
      </c>
      <c r="K273" s="54">
        <f t="shared" ref="K273:K274" si="143">I273*$M$4</f>
        <v>0</v>
      </c>
      <c r="L273" s="320"/>
      <c r="M273" s="77">
        <f t="shared" ref="M273:M274" si="144">L273*K273</f>
        <v>0</v>
      </c>
      <c r="N273" s="376" t="e">
        <f t="shared" si="137"/>
        <v>#REF!</v>
      </c>
      <c r="O273" s="374" t="e">
        <f>IF(B273="","",_xlfn.XLOOKUP(B273,#REF!,#REF!))</f>
        <v>#REF!</v>
      </c>
      <c r="P273" s="375">
        <f>IFERROR(IF(B273="","",_xlfn.XLOOKUP(B273,'[1]Order Sheet'!$A:$A,'[1]Order Sheet'!$T:$T)),0)</f>
        <v>36</v>
      </c>
      <c r="Q273" s="45"/>
      <c r="R273" s="303" t="e">
        <f t="shared" si="138"/>
        <v>#REF!</v>
      </c>
      <c r="S273" s="303" t="e">
        <f t="shared" si="139"/>
        <v>#REF!</v>
      </c>
      <c r="T273" s="376" t="e">
        <f t="shared" si="140"/>
        <v>#REF!</v>
      </c>
      <c r="U273" s="303" t="e">
        <f t="shared" si="141"/>
        <v>#REF!</v>
      </c>
      <c r="V273" s="303" t="e">
        <f t="shared" ref="V273:V274" si="145">+U273/M$4</f>
        <v>#REF!</v>
      </c>
      <c r="W273" s="376" t="e">
        <f>(+U273-O273)/U273</f>
        <v>#REF!</v>
      </c>
      <c r="X273" s="303" t="e">
        <f t="shared" ref="X273:X274" si="146">+V273-I273</f>
        <v>#REF!</v>
      </c>
    </row>
    <row r="274" spans="1:24" s="23" customFormat="1" ht="16">
      <c r="A274" s="93"/>
      <c r="B274" s="63">
        <v>8087912129802</v>
      </c>
      <c r="C274" s="356"/>
      <c r="D274" s="21"/>
      <c r="E274" s="22" t="s">
        <v>153</v>
      </c>
      <c r="F274" s="22" t="s">
        <v>174</v>
      </c>
      <c r="G274" s="22">
        <v>12</v>
      </c>
      <c r="H274" s="22">
        <v>72</v>
      </c>
      <c r="I274" s="31">
        <v>14.631415966386554</v>
      </c>
      <c r="K274" s="55">
        <f t="shared" si="143"/>
        <v>0</v>
      </c>
      <c r="L274" s="321"/>
      <c r="M274" s="74">
        <f t="shared" si="144"/>
        <v>0</v>
      </c>
      <c r="N274" s="376" t="e">
        <f t="shared" si="137"/>
        <v>#REF!</v>
      </c>
      <c r="O274" s="374" t="e">
        <f>IF(B274="","",_xlfn.XLOOKUP(B274,#REF!,#REF!))</f>
        <v>#REF!</v>
      </c>
      <c r="P274" s="375">
        <f>IFERROR(IF(B274="","",_xlfn.XLOOKUP(B274,'[1]Order Sheet'!$A:$A,'[1]Order Sheet'!$T:$T)),0)</f>
        <v>60</v>
      </c>
      <c r="Q274" s="45"/>
      <c r="R274" s="303" t="e">
        <f t="shared" si="138"/>
        <v>#REF!</v>
      </c>
      <c r="S274" s="303" t="e">
        <f t="shared" si="139"/>
        <v>#REF!</v>
      </c>
      <c r="T274" s="376" t="e">
        <f t="shared" si="140"/>
        <v>#REF!</v>
      </c>
      <c r="U274" s="303" t="e">
        <f t="shared" si="141"/>
        <v>#REF!</v>
      </c>
      <c r="V274" s="303" t="e">
        <f t="shared" si="145"/>
        <v>#REF!</v>
      </c>
      <c r="W274" s="376" t="e">
        <f>(+U274-O274)/U274</f>
        <v>#REF!</v>
      </c>
      <c r="X274" s="303" t="e">
        <f t="shared" si="146"/>
        <v>#REF!</v>
      </c>
    </row>
    <row r="275" spans="1:24" s="23" customFormat="1" ht="16">
      <c r="A275" s="93"/>
      <c r="B275" s="78"/>
      <c r="C275" s="65"/>
      <c r="D275" s="79"/>
      <c r="E275" s="45"/>
      <c r="F275" s="45"/>
      <c r="G275" s="45"/>
      <c r="H275" s="45"/>
      <c r="I275" s="48"/>
      <c r="K275" s="58"/>
      <c r="L275" s="324"/>
      <c r="M275" s="91"/>
      <c r="N275" s="376"/>
      <c r="Q275" s="45"/>
      <c r="R275" s="303"/>
      <c r="S275" s="303"/>
      <c r="T275" s="376"/>
      <c r="U275" s="303"/>
      <c r="V275" s="303"/>
      <c r="W275" s="376"/>
    </row>
    <row r="276" spans="1:24" s="23" customFormat="1" ht="16">
      <c r="A276" s="93"/>
      <c r="B276" s="78"/>
      <c r="C276" s="65"/>
      <c r="D276" s="79"/>
      <c r="E276" s="45"/>
      <c r="F276" s="45"/>
      <c r="G276" s="45"/>
      <c r="H276" s="45"/>
      <c r="I276" s="48"/>
      <c r="K276" s="58"/>
      <c r="L276" s="324"/>
      <c r="M276" s="91"/>
      <c r="N276" s="376"/>
      <c r="Q276" s="45"/>
      <c r="R276" s="303"/>
      <c r="S276" s="303"/>
      <c r="T276" s="376"/>
      <c r="U276" s="303"/>
      <c r="V276" s="303"/>
      <c r="W276" s="376"/>
    </row>
    <row r="277" spans="1:24" s="23" customFormat="1" ht="16">
      <c r="A277" s="93"/>
      <c r="B277" s="78"/>
      <c r="C277" s="65"/>
      <c r="D277" s="79"/>
      <c r="E277" s="45"/>
      <c r="F277" s="45"/>
      <c r="G277" s="45"/>
      <c r="H277" s="45"/>
      <c r="I277" s="48"/>
      <c r="K277" s="58"/>
      <c r="L277" s="324"/>
      <c r="M277" s="91"/>
      <c r="N277" s="376"/>
      <c r="Q277" s="45"/>
      <c r="R277" s="303"/>
      <c r="S277" s="303"/>
      <c r="T277" s="376"/>
      <c r="U277" s="303"/>
      <c r="V277" s="303"/>
      <c r="W277" s="376"/>
    </row>
    <row r="278" spans="1:24" s="23" customFormat="1" ht="17" thickBot="1">
      <c r="A278" s="89"/>
      <c r="B278" s="309" t="s">
        <v>292</v>
      </c>
      <c r="C278" s="359"/>
      <c r="D278" s="87"/>
      <c r="E278" s="39"/>
      <c r="F278" s="39"/>
      <c r="G278" s="39"/>
      <c r="H278" s="39"/>
      <c r="I278" s="40"/>
      <c r="K278" s="59"/>
      <c r="L278" s="325"/>
      <c r="M278" s="61"/>
      <c r="N278" s="376"/>
      <c r="Q278" s="45"/>
      <c r="R278" s="303"/>
      <c r="S278" s="303"/>
      <c r="T278" s="376"/>
      <c r="U278" s="303"/>
      <c r="V278" s="303"/>
      <c r="W278" s="376"/>
    </row>
    <row r="279" spans="1:24" s="23" customFormat="1" ht="16">
      <c r="A279" s="80" t="s">
        <v>178</v>
      </c>
      <c r="B279" s="62">
        <v>8087708129802</v>
      </c>
      <c r="C279" s="355"/>
      <c r="D279" s="28"/>
      <c r="E279" s="29" t="s">
        <v>173</v>
      </c>
      <c r="F279" s="29" t="s">
        <v>172</v>
      </c>
      <c r="G279" s="29">
        <v>12</v>
      </c>
      <c r="H279" s="29">
        <v>72</v>
      </c>
      <c r="I279" s="30">
        <v>11.59634100840336</v>
      </c>
      <c r="K279" s="54">
        <f t="shared" ref="K279:K281" si="147">I279*$M$4</f>
        <v>0</v>
      </c>
      <c r="L279" s="320"/>
      <c r="M279" s="77">
        <f t="shared" ref="M279:M281" si="148">L279*K279</f>
        <v>0</v>
      </c>
      <c r="N279" s="376" t="e">
        <f t="shared" si="137"/>
        <v>#REF!</v>
      </c>
      <c r="O279" s="374" t="e">
        <f>IF(B279="","",_xlfn.XLOOKUP(B279,#REF!,#REF!))</f>
        <v>#REF!</v>
      </c>
      <c r="P279" s="375">
        <f>IFERROR(IF(B279="","",_xlfn.XLOOKUP(B279,'[1]Order Sheet'!$A:$A,'[1]Order Sheet'!$T:$T)),0)</f>
        <v>24</v>
      </c>
      <c r="Q279" s="45"/>
      <c r="R279" s="303" t="e">
        <f t="shared" si="138"/>
        <v>#REF!</v>
      </c>
      <c r="S279" s="303" t="e">
        <f t="shared" si="139"/>
        <v>#REF!</v>
      </c>
      <c r="T279" s="376" t="e">
        <f t="shared" si="140"/>
        <v>#REF!</v>
      </c>
      <c r="U279" s="303" t="e">
        <f t="shared" si="141"/>
        <v>#REF!</v>
      </c>
      <c r="V279" s="303" t="e">
        <f>+U279/M$4</f>
        <v>#REF!</v>
      </c>
      <c r="W279" s="376" t="e">
        <f>(+U279-O279)/U279</f>
        <v>#REF!</v>
      </c>
      <c r="X279" s="303" t="e">
        <f>+V279-I279</f>
        <v>#REF!</v>
      </c>
    </row>
    <row r="280" spans="1:24" s="23" customFormat="1" ht="15">
      <c r="A280" s="26"/>
      <c r="B280" s="63">
        <v>8087712129802</v>
      </c>
      <c r="C280" s="356"/>
      <c r="D280" s="21"/>
      <c r="E280" s="22" t="s">
        <v>153</v>
      </c>
      <c r="F280" s="22" t="s">
        <v>172</v>
      </c>
      <c r="G280" s="22">
        <v>12</v>
      </c>
      <c r="H280" s="22">
        <v>72</v>
      </c>
      <c r="I280" s="31">
        <v>9.8268033599999995</v>
      </c>
      <c r="K280" s="55">
        <f t="shared" si="147"/>
        <v>0</v>
      </c>
      <c r="L280" s="321"/>
      <c r="M280" s="74">
        <f t="shared" si="148"/>
        <v>0</v>
      </c>
      <c r="N280" s="376" t="e">
        <f t="shared" si="137"/>
        <v>#REF!</v>
      </c>
      <c r="O280" s="374" t="e">
        <f>IF(B280="","",_xlfn.XLOOKUP(B280,#REF!,#REF!))</f>
        <v>#REF!</v>
      </c>
      <c r="P280" s="375">
        <f>IFERROR(IF(B280="","",_xlfn.XLOOKUP(B280,'[1]Order Sheet'!$A:$A,'[1]Order Sheet'!$T:$T)),0)</f>
        <v>156</v>
      </c>
      <c r="Q280" s="45"/>
      <c r="R280" s="303" t="e">
        <f t="shared" si="138"/>
        <v>#REF!</v>
      </c>
      <c r="S280" s="303" t="e">
        <f t="shared" si="139"/>
        <v>#REF!</v>
      </c>
      <c r="T280" s="376" t="e">
        <f t="shared" si="140"/>
        <v>#REF!</v>
      </c>
      <c r="U280" s="303">
        <f t="shared" ref="U280:U281" si="149">+V280*0.34</f>
        <v>3.3411131424000002</v>
      </c>
      <c r="V280" s="303">
        <f t="shared" ref="V280:V281" si="150">+I280</f>
        <v>9.8268033599999995</v>
      </c>
      <c r="W280" s="376" t="e">
        <f>(+U280-O280)/U280</f>
        <v>#REF!</v>
      </c>
      <c r="X280" s="303">
        <f t="shared" ref="X280:X281" si="151">+V280-I280</f>
        <v>0</v>
      </c>
    </row>
    <row r="281" spans="1:24" s="23" customFormat="1" ht="15">
      <c r="A281" s="26"/>
      <c r="B281" s="63" t="s">
        <v>96</v>
      </c>
      <c r="C281" s="356"/>
      <c r="D281" s="21"/>
      <c r="E281" s="22" t="s">
        <v>153</v>
      </c>
      <c r="F281" s="22" t="s">
        <v>172</v>
      </c>
      <c r="G281" s="22">
        <v>12</v>
      </c>
      <c r="H281" s="22">
        <v>144</v>
      </c>
      <c r="I281" s="31">
        <v>12.51220608</v>
      </c>
      <c r="K281" s="55">
        <f t="shared" si="147"/>
        <v>0</v>
      </c>
      <c r="L281" s="321"/>
      <c r="M281" s="74">
        <f t="shared" si="148"/>
        <v>0</v>
      </c>
      <c r="N281" s="376" t="e">
        <f t="shared" si="137"/>
        <v>#REF!</v>
      </c>
      <c r="O281" s="374" t="e">
        <f>IF(B281="","",_xlfn.XLOOKUP(B281,#REF!,#REF!))</f>
        <v>#REF!</v>
      </c>
      <c r="P281" s="375">
        <f>IFERROR(IF(B281="","",_xlfn.XLOOKUP(B281,'[1]Order Sheet'!$A:$A,'[1]Order Sheet'!$T:$T)),0)</f>
        <v>0</v>
      </c>
      <c r="Q281" s="45"/>
      <c r="R281" s="303" t="e">
        <f t="shared" si="138"/>
        <v>#REF!</v>
      </c>
      <c r="S281" s="303" t="e">
        <f t="shared" si="139"/>
        <v>#REF!</v>
      </c>
      <c r="T281" s="376" t="e">
        <f t="shared" si="140"/>
        <v>#REF!</v>
      </c>
      <c r="U281" s="303">
        <f t="shared" si="149"/>
        <v>4.2541500672000003</v>
      </c>
      <c r="V281" s="303">
        <f t="shared" si="150"/>
        <v>12.51220608</v>
      </c>
      <c r="W281" s="376" t="e">
        <f>(+U281-O281)/U281</f>
        <v>#REF!</v>
      </c>
      <c r="X281" s="303">
        <f t="shared" si="151"/>
        <v>0</v>
      </c>
    </row>
    <row r="282" spans="1:24" s="23" customFormat="1" ht="15">
      <c r="A282" s="26"/>
      <c r="B282" s="78"/>
      <c r="C282" s="65"/>
      <c r="D282" s="79"/>
      <c r="E282" s="45"/>
      <c r="F282" s="45"/>
      <c r="G282" s="45"/>
      <c r="H282" s="45"/>
      <c r="I282" s="48"/>
      <c r="K282" s="58"/>
      <c r="L282" s="281"/>
      <c r="M282" s="91"/>
      <c r="N282" s="376"/>
      <c r="Q282" s="45"/>
      <c r="R282" s="303"/>
      <c r="S282" s="303"/>
      <c r="T282" s="376"/>
      <c r="U282" s="303"/>
      <c r="V282" s="303"/>
      <c r="W282" s="376"/>
    </row>
    <row r="283" spans="1:24" s="23" customFormat="1" ht="15">
      <c r="A283" s="26"/>
      <c r="B283" s="78"/>
      <c r="C283" s="65"/>
      <c r="D283" s="79"/>
      <c r="E283" s="45"/>
      <c r="F283" s="45"/>
      <c r="G283" s="45"/>
      <c r="H283" s="45"/>
      <c r="I283" s="48"/>
      <c r="K283" s="58"/>
      <c r="L283" s="281"/>
      <c r="M283" s="91"/>
      <c r="N283" s="376"/>
      <c r="Q283" s="45"/>
      <c r="R283" s="303"/>
      <c r="S283" s="303"/>
      <c r="T283" s="376"/>
      <c r="U283" s="303"/>
      <c r="V283" s="303"/>
      <c r="W283" s="376"/>
    </row>
    <row r="284" spans="1:24" s="23" customFormat="1" ht="16" thickBot="1">
      <c r="A284" s="27"/>
      <c r="B284" s="309" t="s">
        <v>292</v>
      </c>
      <c r="C284" s="359"/>
      <c r="D284" s="87"/>
      <c r="E284" s="39"/>
      <c r="F284" s="39"/>
      <c r="G284" s="39"/>
      <c r="H284" s="39"/>
      <c r="I284" s="40"/>
      <c r="K284" s="59"/>
      <c r="L284" s="322"/>
      <c r="M284" s="61"/>
      <c r="N284" s="376"/>
      <c r="Q284" s="45"/>
      <c r="R284" s="303"/>
      <c r="S284" s="303"/>
      <c r="T284" s="376"/>
      <c r="U284" s="303"/>
      <c r="V284" s="303"/>
      <c r="W284" s="376"/>
    </row>
    <row r="285" spans="1:24" ht="15">
      <c r="B285" s="65"/>
      <c r="C285" s="65"/>
      <c r="D285" s="79"/>
      <c r="E285" s="45"/>
      <c r="F285" s="45"/>
      <c r="G285" s="45"/>
      <c r="H285" s="45"/>
      <c r="I285" s="46"/>
      <c r="K285" s="46"/>
      <c r="L285" s="315"/>
      <c r="M285" s="24"/>
      <c r="N285" s="376"/>
      <c r="Q285" s="45"/>
      <c r="R285" s="303"/>
      <c r="S285" s="303"/>
      <c r="T285" s="376"/>
      <c r="U285" s="303"/>
      <c r="V285" s="303"/>
      <c r="W285" s="376"/>
    </row>
    <row r="286" spans="1:24" s="14" customFormat="1" ht="19.5" customHeight="1">
      <c r="A286" s="317" t="s">
        <v>275</v>
      </c>
      <c r="B286" s="13"/>
      <c r="C286" s="13"/>
      <c r="D286" s="16"/>
      <c r="H286" s="283" t="s">
        <v>38</v>
      </c>
      <c r="I286" s="17"/>
      <c r="J286" s="2"/>
      <c r="K286" s="46"/>
      <c r="L286" s="279"/>
      <c r="M286" s="24"/>
      <c r="N286" s="376"/>
      <c r="Q286" s="45"/>
      <c r="R286" s="303"/>
      <c r="S286" s="303"/>
      <c r="T286" s="376"/>
      <c r="U286" s="303"/>
      <c r="V286" s="303"/>
      <c r="W286" s="376"/>
    </row>
    <row r="287" spans="1:24" s="14" customFormat="1" ht="21" thickBot="1">
      <c r="A287" s="15"/>
      <c r="B287" s="13"/>
      <c r="C287" s="13"/>
      <c r="D287" s="16"/>
      <c r="H287" s="67"/>
      <c r="I287" s="18"/>
      <c r="J287" s="2"/>
      <c r="K287" s="46"/>
      <c r="L287" s="285"/>
      <c r="M287" s="46"/>
      <c r="N287" s="376"/>
      <c r="Q287" s="45"/>
      <c r="R287" s="303"/>
      <c r="S287" s="303"/>
      <c r="T287" s="376"/>
      <c r="U287" s="303"/>
      <c r="V287" s="303"/>
      <c r="W287" s="376"/>
    </row>
    <row r="288" spans="1:24" s="19" customFormat="1" ht="15" customHeight="1">
      <c r="A288" s="286" t="s">
        <v>9</v>
      </c>
      <c r="B288" s="287"/>
      <c r="C288" s="287"/>
      <c r="D288" s="288" t="s">
        <v>13</v>
      </c>
      <c r="E288" s="289"/>
      <c r="F288" s="289"/>
      <c r="G288" s="390" t="s">
        <v>24</v>
      </c>
      <c r="H288" s="390"/>
      <c r="I288" s="290"/>
      <c r="J288" s="1"/>
      <c r="K288" s="291" t="s">
        <v>2</v>
      </c>
      <c r="L288" s="292" t="s">
        <v>3</v>
      </c>
      <c r="M288" s="293"/>
      <c r="N288" s="376"/>
      <c r="Q288" s="45"/>
      <c r="R288" s="303"/>
      <c r="S288" s="303"/>
      <c r="T288" s="376"/>
      <c r="U288" s="303"/>
      <c r="V288" s="303"/>
      <c r="W288" s="376"/>
    </row>
    <row r="289" spans="1:24" s="19" customFormat="1" ht="15" customHeight="1" thickBot="1">
      <c r="A289" s="294"/>
      <c r="B289" s="295" t="s">
        <v>4</v>
      </c>
      <c r="C289" s="295"/>
      <c r="D289" s="296" t="s">
        <v>14</v>
      </c>
      <c r="E289" s="297" t="s">
        <v>5</v>
      </c>
      <c r="F289" s="297" t="s">
        <v>150</v>
      </c>
      <c r="G289" s="297" t="s">
        <v>22</v>
      </c>
      <c r="H289" s="297" t="s">
        <v>23</v>
      </c>
      <c r="I289" s="298"/>
      <c r="J289" s="1"/>
      <c r="K289" s="299" t="s">
        <v>6</v>
      </c>
      <c r="L289" s="300" t="s">
        <v>7</v>
      </c>
      <c r="M289" s="301" t="s">
        <v>8</v>
      </c>
      <c r="N289" s="376"/>
      <c r="Q289" s="45"/>
      <c r="R289" s="303"/>
      <c r="S289" s="303"/>
      <c r="T289" s="376"/>
      <c r="U289" s="303"/>
      <c r="V289" s="303"/>
      <c r="W289" s="376"/>
    </row>
    <row r="290" spans="1:24" s="23" customFormat="1" ht="16">
      <c r="A290" s="80"/>
      <c r="B290" s="62">
        <v>8088308129802</v>
      </c>
      <c r="C290" s="362"/>
      <c r="D290" s="137" t="s">
        <v>328</v>
      </c>
      <c r="E290" s="29" t="s">
        <v>173</v>
      </c>
      <c r="F290" s="29" t="s">
        <v>172</v>
      </c>
      <c r="G290" s="29">
        <v>12</v>
      </c>
      <c r="H290" s="29">
        <v>72</v>
      </c>
      <c r="I290" s="30">
        <v>14.723023193277308</v>
      </c>
      <c r="K290" s="54">
        <f t="shared" ref="K290:K293" si="152">I290*$M$4</f>
        <v>0</v>
      </c>
      <c r="L290" s="320"/>
      <c r="M290" s="77">
        <f t="shared" ref="M290:M293" si="153">L290*K290</f>
        <v>0</v>
      </c>
      <c r="N290" s="376" t="e">
        <f t="shared" si="137"/>
        <v>#REF!</v>
      </c>
      <c r="O290" s="374" t="e">
        <f>IF(B290="","",_xlfn.XLOOKUP(B290,#REF!,#REF!))</f>
        <v>#REF!</v>
      </c>
      <c r="P290" s="375">
        <f>IFERROR(IF(B290="","",_xlfn.XLOOKUP(B290,'[1]Order Sheet'!$A:$A,'[1]Order Sheet'!$T:$T)),0)</f>
        <v>6231</v>
      </c>
      <c r="Q290" s="45"/>
      <c r="R290" s="303" t="e">
        <f t="shared" si="138"/>
        <v>#REF!</v>
      </c>
      <c r="S290" s="303" t="e">
        <f t="shared" si="139"/>
        <v>#REF!</v>
      </c>
      <c r="T290" s="376" t="e">
        <f t="shared" si="140"/>
        <v>#REF!</v>
      </c>
      <c r="U290" s="303" t="e">
        <f t="shared" si="141"/>
        <v>#REF!</v>
      </c>
      <c r="V290" s="303" t="e">
        <f t="shared" ref="V290:V291" si="154">+U290/M$4</f>
        <v>#REF!</v>
      </c>
      <c r="W290" s="376" t="e">
        <f>(+U290-O290)/U290</f>
        <v>#REF!</v>
      </c>
      <c r="X290" s="303" t="e">
        <f t="shared" ref="X290:X293" si="155">+V290-I290</f>
        <v>#REF!</v>
      </c>
    </row>
    <row r="291" spans="1:24" s="23" customFormat="1" ht="16">
      <c r="A291" s="93"/>
      <c r="B291" s="63">
        <v>8088312129802</v>
      </c>
      <c r="C291" s="356"/>
      <c r="D291" s="137" t="s">
        <v>328</v>
      </c>
      <c r="E291" s="22" t="s">
        <v>153</v>
      </c>
      <c r="F291" s="22" t="s">
        <v>172</v>
      </c>
      <c r="G291" s="22">
        <v>12</v>
      </c>
      <c r="H291" s="22">
        <v>72</v>
      </c>
      <c r="I291" s="31">
        <v>16.056237731092438</v>
      </c>
      <c r="K291" s="55">
        <f t="shared" si="152"/>
        <v>0</v>
      </c>
      <c r="L291" s="321"/>
      <c r="M291" s="74">
        <f t="shared" si="153"/>
        <v>0</v>
      </c>
      <c r="N291" s="376" t="e">
        <f t="shared" si="137"/>
        <v>#REF!</v>
      </c>
      <c r="O291" s="374" t="e">
        <f>IF(B291="","",_xlfn.XLOOKUP(B291,#REF!,#REF!))</f>
        <v>#REF!</v>
      </c>
      <c r="P291" s="375">
        <f>IFERROR(IF(B291="","",_xlfn.XLOOKUP(B291,'[1]Order Sheet'!$A:$A,'[1]Order Sheet'!$T:$T)),0)</f>
        <v>4603</v>
      </c>
      <c r="Q291" s="45"/>
      <c r="R291" s="303" t="e">
        <f t="shared" si="138"/>
        <v>#REF!</v>
      </c>
      <c r="S291" s="303" t="e">
        <f t="shared" si="139"/>
        <v>#REF!</v>
      </c>
      <c r="T291" s="376" t="e">
        <f t="shared" si="140"/>
        <v>#REF!</v>
      </c>
      <c r="U291" s="303" t="e">
        <f t="shared" si="141"/>
        <v>#REF!</v>
      </c>
      <c r="V291" s="303" t="e">
        <f t="shared" si="154"/>
        <v>#REF!</v>
      </c>
      <c r="W291" s="376" t="e">
        <f>(+U291-O291)/U291</f>
        <v>#REF!</v>
      </c>
      <c r="X291" s="303" t="e">
        <f t="shared" si="155"/>
        <v>#REF!</v>
      </c>
    </row>
    <row r="292" spans="1:24" s="23" customFormat="1" ht="16">
      <c r="A292" s="93"/>
      <c r="B292" s="63" t="s">
        <v>98</v>
      </c>
      <c r="C292" s="356"/>
      <c r="D292" s="21"/>
      <c r="E292" s="22" t="s">
        <v>173</v>
      </c>
      <c r="F292" s="22" t="s">
        <v>172</v>
      </c>
      <c r="G292" s="22">
        <v>12</v>
      </c>
      <c r="H292" s="22">
        <v>72</v>
      </c>
      <c r="I292" s="31">
        <v>13.987702080000002</v>
      </c>
      <c r="K292" s="55">
        <f t="shared" si="152"/>
        <v>0</v>
      </c>
      <c r="L292" s="321"/>
      <c r="M292" s="74">
        <f t="shared" si="153"/>
        <v>0</v>
      </c>
      <c r="N292" s="376" t="e">
        <f t="shared" si="137"/>
        <v>#REF!</v>
      </c>
      <c r="O292" s="374" t="e">
        <f>IF(B292="","",_xlfn.XLOOKUP(B292,#REF!,#REF!))</f>
        <v>#REF!</v>
      </c>
      <c r="P292" s="375">
        <f>IFERROR(IF(B292="","",_xlfn.XLOOKUP(B292,'[1]Order Sheet'!$A:$A,'[1]Order Sheet'!$T:$T)),0)</f>
        <v>0</v>
      </c>
      <c r="Q292" s="45"/>
      <c r="R292" s="303" t="e">
        <f t="shared" si="138"/>
        <v>#REF!</v>
      </c>
      <c r="S292" s="303" t="e">
        <f t="shared" si="139"/>
        <v>#REF!</v>
      </c>
      <c r="T292" s="376" t="e">
        <f t="shared" si="140"/>
        <v>#REF!</v>
      </c>
      <c r="U292" s="303">
        <f t="shared" ref="U292:U293" si="156">+V292*0.34</f>
        <v>4.7558187072000013</v>
      </c>
      <c r="V292" s="303">
        <f t="shared" ref="V292:V293" si="157">+I292</f>
        <v>13.987702080000002</v>
      </c>
      <c r="W292" s="376" t="e">
        <f>(+U292-O292)/U292</f>
        <v>#REF!</v>
      </c>
      <c r="X292" s="303">
        <f t="shared" si="155"/>
        <v>0</v>
      </c>
    </row>
    <row r="293" spans="1:24" s="23" customFormat="1" ht="16">
      <c r="A293" s="93"/>
      <c r="B293" s="63" t="s">
        <v>99</v>
      </c>
      <c r="C293" s="356"/>
      <c r="D293" s="21"/>
      <c r="E293" s="22" t="s">
        <v>153</v>
      </c>
      <c r="F293" s="22" t="s">
        <v>172</v>
      </c>
      <c r="G293" s="22">
        <v>12</v>
      </c>
      <c r="H293" s="22">
        <v>72</v>
      </c>
      <c r="I293" s="31">
        <v>16.909184160000002</v>
      </c>
      <c r="K293" s="55">
        <f t="shared" si="152"/>
        <v>0</v>
      </c>
      <c r="L293" s="321"/>
      <c r="M293" s="74">
        <f t="shared" si="153"/>
        <v>0</v>
      </c>
      <c r="N293" s="376" t="e">
        <f t="shared" si="137"/>
        <v>#REF!</v>
      </c>
      <c r="O293" s="374" t="e">
        <f>IF(B293="","",_xlfn.XLOOKUP(B293,#REF!,#REF!))</f>
        <v>#REF!</v>
      </c>
      <c r="P293" s="375">
        <f>IFERROR(IF(B293="","",_xlfn.XLOOKUP(B293,'[1]Order Sheet'!$A:$A,'[1]Order Sheet'!$T:$T)),0)</f>
        <v>0</v>
      </c>
      <c r="Q293" s="45"/>
      <c r="R293" s="303" t="e">
        <f t="shared" si="138"/>
        <v>#REF!</v>
      </c>
      <c r="S293" s="303" t="e">
        <f t="shared" si="139"/>
        <v>#REF!</v>
      </c>
      <c r="T293" s="376" t="e">
        <f t="shared" si="140"/>
        <v>#REF!</v>
      </c>
      <c r="U293" s="303">
        <f t="shared" si="156"/>
        <v>5.7491226144000009</v>
      </c>
      <c r="V293" s="303">
        <f t="shared" si="157"/>
        <v>16.909184160000002</v>
      </c>
      <c r="W293" s="376" t="e">
        <f>(+U293-O293)/U293</f>
        <v>#REF!</v>
      </c>
      <c r="X293" s="303">
        <f t="shared" si="155"/>
        <v>0</v>
      </c>
    </row>
    <row r="294" spans="1:24" s="23" customFormat="1" ht="16">
      <c r="A294" s="93"/>
      <c r="B294" s="78"/>
      <c r="C294" s="65"/>
      <c r="D294" s="79"/>
      <c r="E294" s="45"/>
      <c r="F294" s="45"/>
      <c r="G294" s="45"/>
      <c r="H294" s="45"/>
      <c r="I294" s="48"/>
      <c r="K294" s="58"/>
      <c r="L294" s="324"/>
      <c r="M294" s="91"/>
      <c r="N294" s="376"/>
      <c r="Q294" s="45"/>
      <c r="R294" s="303"/>
      <c r="S294" s="303"/>
      <c r="T294" s="376"/>
      <c r="U294" s="303"/>
      <c r="V294" s="303"/>
      <c r="W294" s="376"/>
    </row>
    <row r="295" spans="1:24" s="23" customFormat="1" ht="17" thickBot="1">
      <c r="A295" s="89"/>
      <c r="B295" s="309" t="s">
        <v>292</v>
      </c>
      <c r="C295" s="359"/>
      <c r="D295" s="87"/>
      <c r="E295" s="39"/>
      <c r="F295" s="39"/>
      <c r="G295" s="39"/>
      <c r="H295" s="39"/>
      <c r="I295" s="40"/>
      <c r="K295" s="59"/>
      <c r="L295" s="325"/>
      <c r="M295" s="61"/>
      <c r="N295" s="376"/>
      <c r="Q295" s="45"/>
      <c r="R295" s="303"/>
      <c r="S295" s="303"/>
      <c r="T295" s="376"/>
      <c r="U295" s="303"/>
      <c r="V295" s="303"/>
      <c r="W295" s="376"/>
    </row>
    <row r="296" spans="1:24" s="23" customFormat="1" ht="16">
      <c r="A296" s="80" t="s">
        <v>179</v>
      </c>
      <c r="B296" s="62">
        <v>8087308129802</v>
      </c>
      <c r="C296" s="355"/>
      <c r="D296" s="28"/>
      <c r="E296" s="29" t="s">
        <v>173</v>
      </c>
      <c r="F296" s="29" t="s">
        <v>181</v>
      </c>
      <c r="G296" s="29">
        <v>12</v>
      </c>
      <c r="H296" s="29">
        <v>72</v>
      </c>
      <c r="I296" s="30">
        <v>16.449098571428571</v>
      </c>
      <c r="K296" s="54">
        <f t="shared" ref="K296" si="158">I296*$M$4</f>
        <v>0</v>
      </c>
      <c r="L296" s="320"/>
      <c r="M296" s="77">
        <f t="shared" ref="M296" si="159">L296*K296</f>
        <v>0</v>
      </c>
      <c r="N296" s="376" t="e">
        <f t="shared" si="137"/>
        <v>#REF!</v>
      </c>
      <c r="O296" s="374" t="e">
        <f>IF(B296="","",_xlfn.XLOOKUP(B296,#REF!,#REF!))</f>
        <v>#REF!</v>
      </c>
      <c r="P296" s="375">
        <f>IFERROR(IF(B296="","",_xlfn.XLOOKUP(B296,'[1]Order Sheet'!$A:$A,'[1]Order Sheet'!$T:$T)),0)</f>
        <v>189</v>
      </c>
      <c r="Q296" s="45"/>
      <c r="R296" s="303" t="e">
        <f t="shared" si="138"/>
        <v>#REF!</v>
      </c>
      <c r="S296" s="303" t="e">
        <f t="shared" si="139"/>
        <v>#REF!</v>
      </c>
      <c r="T296" s="376" t="e">
        <f t="shared" si="140"/>
        <v>#REF!</v>
      </c>
      <c r="U296" s="303" t="e">
        <f t="shared" si="141"/>
        <v>#REF!</v>
      </c>
      <c r="V296" s="303" t="e">
        <f>+U296/M$4</f>
        <v>#REF!</v>
      </c>
      <c r="W296" s="376" t="e">
        <f>(+U296-O296)/U296</f>
        <v>#REF!</v>
      </c>
      <c r="X296" s="303" t="e">
        <f>+V296-I296</f>
        <v>#REF!</v>
      </c>
    </row>
    <row r="297" spans="1:24" s="23" customFormat="1" ht="16">
      <c r="A297" s="93"/>
      <c r="B297" s="81"/>
      <c r="C297" s="358"/>
      <c r="D297" s="41"/>
      <c r="E297" s="37"/>
      <c r="F297" s="37"/>
      <c r="G297" s="37"/>
      <c r="H297" s="37"/>
      <c r="I297" s="38"/>
      <c r="K297" s="57"/>
      <c r="L297" s="331"/>
      <c r="M297" s="92"/>
      <c r="N297" s="376"/>
      <c r="Q297" s="45"/>
      <c r="R297" s="303"/>
      <c r="S297" s="303"/>
      <c r="T297" s="376"/>
      <c r="U297" s="303"/>
      <c r="V297" s="303"/>
      <c r="W297" s="376"/>
    </row>
    <row r="298" spans="1:24" s="23" customFormat="1" ht="16">
      <c r="A298" s="93"/>
      <c r="B298" s="78"/>
      <c r="C298" s="65"/>
      <c r="D298" s="79"/>
      <c r="E298" s="45"/>
      <c r="F298" s="45"/>
      <c r="G298" s="45"/>
      <c r="H298" s="45"/>
      <c r="I298" s="48"/>
      <c r="K298" s="58"/>
      <c r="L298" s="324"/>
      <c r="M298" s="91"/>
      <c r="N298" s="376"/>
      <c r="Q298" s="45"/>
      <c r="R298" s="303"/>
      <c r="S298" s="303"/>
      <c r="T298" s="376"/>
      <c r="U298" s="303"/>
      <c r="V298" s="303"/>
      <c r="W298" s="376"/>
    </row>
    <row r="299" spans="1:24" s="23" customFormat="1" ht="16">
      <c r="A299" s="93"/>
      <c r="B299" s="78"/>
      <c r="C299" s="65"/>
      <c r="D299" s="79"/>
      <c r="E299" s="45"/>
      <c r="F299" s="45"/>
      <c r="G299" s="45"/>
      <c r="H299" s="45"/>
      <c r="I299" s="48"/>
      <c r="K299" s="58"/>
      <c r="L299" s="324"/>
      <c r="M299" s="91"/>
      <c r="N299" s="376"/>
      <c r="Q299" s="45"/>
      <c r="R299" s="303"/>
      <c r="S299" s="303"/>
      <c r="T299" s="376"/>
      <c r="U299" s="303"/>
      <c r="V299" s="303"/>
      <c r="W299" s="376"/>
    </row>
    <row r="300" spans="1:24" s="23" customFormat="1" ht="16">
      <c r="A300" s="93"/>
      <c r="B300" s="78"/>
      <c r="C300" s="65"/>
      <c r="D300" s="79"/>
      <c r="E300" s="45"/>
      <c r="F300" s="45"/>
      <c r="G300" s="45"/>
      <c r="H300" s="45"/>
      <c r="I300" s="48"/>
      <c r="K300" s="58"/>
      <c r="L300" s="324"/>
      <c r="M300" s="91"/>
      <c r="N300" s="376"/>
      <c r="Q300" s="45"/>
      <c r="R300" s="303"/>
      <c r="S300" s="303"/>
      <c r="T300" s="376"/>
      <c r="U300" s="303"/>
      <c r="V300" s="303"/>
      <c r="W300" s="376"/>
    </row>
    <row r="301" spans="1:24" s="23" customFormat="1" ht="17" thickBot="1">
      <c r="A301" s="89"/>
      <c r="B301" s="309" t="s">
        <v>292</v>
      </c>
      <c r="C301" s="359"/>
      <c r="D301" s="87"/>
      <c r="E301" s="39"/>
      <c r="F301" s="39"/>
      <c r="G301" s="39"/>
      <c r="H301" s="39"/>
      <c r="I301" s="40"/>
      <c r="K301" s="59"/>
      <c r="L301" s="325"/>
      <c r="M301" s="61"/>
      <c r="N301" s="376"/>
      <c r="Q301" s="45"/>
      <c r="R301" s="303"/>
      <c r="S301" s="303"/>
      <c r="T301" s="376"/>
      <c r="U301" s="303"/>
      <c r="V301" s="303"/>
      <c r="W301" s="376"/>
    </row>
    <row r="302" spans="1:24" s="23" customFormat="1" ht="15">
      <c r="A302" s="88" t="s">
        <v>180</v>
      </c>
      <c r="B302" s="62">
        <v>8098308129802</v>
      </c>
      <c r="C302" s="355"/>
      <c r="D302" s="28"/>
      <c r="E302" s="29" t="s">
        <v>173</v>
      </c>
      <c r="F302" s="29" t="s">
        <v>181</v>
      </c>
      <c r="G302" s="29">
        <v>10</v>
      </c>
      <c r="H302" s="29">
        <v>100</v>
      </c>
      <c r="I302" s="30">
        <v>15.463198080000003</v>
      </c>
      <c r="K302" s="54">
        <f t="shared" ref="K302:K303" si="160">I302*$M$4</f>
        <v>0</v>
      </c>
      <c r="L302" s="320"/>
      <c r="M302" s="77">
        <f t="shared" ref="M302:M303" si="161">L302*K302</f>
        <v>0</v>
      </c>
      <c r="N302" s="376" t="e">
        <f t="shared" si="137"/>
        <v>#REF!</v>
      </c>
      <c r="O302" s="374" t="e">
        <f>IF(B302="","",_xlfn.XLOOKUP(B302,#REF!,#REF!))</f>
        <v>#REF!</v>
      </c>
      <c r="P302" s="375">
        <f>IFERROR(IF(B302="","",_xlfn.XLOOKUP(B302,'[1]Order Sheet'!$A:$A,'[1]Order Sheet'!$T:$T)),0)</f>
        <v>0</v>
      </c>
      <c r="Q302" s="45"/>
      <c r="R302" s="303" t="e">
        <f t="shared" si="138"/>
        <v>#REF!</v>
      </c>
      <c r="S302" s="303" t="e">
        <f t="shared" si="139"/>
        <v>#REF!</v>
      </c>
      <c r="T302" s="376" t="e">
        <f t="shared" si="140"/>
        <v>#REF!</v>
      </c>
      <c r="U302" s="303">
        <f t="shared" ref="U302:U303" si="162">+V302*0.34</f>
        <v>5.2574873472000014</v>
      </c>
      <c r="V302" s="303">
        <f t="shared" ref="V302:V303" si="163">+I302</f>
        <v>15.463198080000003</v>
      </c>
      <c r="W302" s="376" t="e">
        <f>(+U302-O302)/U302</f>
        <v>#REF!</v>
      </c>
      <c r="X302" s="303">
        <f t="shared" ref="X302:X303" si="164">+V302-I302</f>
        <v>0</v>
      </c>
    </row>
    <row r="303" spans="1:24" s="23" customFormat="1" ht="16">
      <c r="A303" s="93"/>
      <c r="B303" s="63">
        <v>8098312129802</v>
      </c>
      <c r="C303" s="356"/>
      <c r="D303" s="21"/>
      <c r="E303" s="22" t="s">
        <v>153</v>
      </c>
      <c r="F303" s="22" t="s">
        <v>181</v>
      </c>
      <c r="G303" s="22">
        <v>10</v>
      </c>
      <c r="H303" s="22">
        <v>100</v>
      </c>
      <c r="I303" s="31">
        <v>16.27472088</v>
      </c>
      <c r="K303" s="55">
        <f t="shared" si="160"/>
        <v>0</v>
      </c>
      <c r="L303" s="321"/>
      <c r="M303" s="74">
        <f t="shared" si="161"/>
        <v>0</v>
      </c>
      <c r="N303" s="376" t="e">
        <f t="shared" si="137"/>
        <v>#REF!</v>
      </c>
      <c r="O303" s="374" t="e">
        <f>IF(B303="","",_xlfn.XLOOKUP(B303,#REF!,#REF!))</f>
        <v>#REF!</v>
      </c>
      <c r="P303" s="375">
        <f>IFERROR(IF(B303="","",_xlfn.XLOOKUP(B303,'[1]Order Sheet'!$A:$A,'[1]Order Sheet'!$T:$T)),0)</f>
        <v>0</v>
      </c>
      <c r="Q303" s="45"/>
      <c r="R303" s="303" t="e">
        <f t="shared" si="138"/>
        <v>#REF!</v>
      </c>
      <c r="S303" s="303" t="e">
        <f t="shared" si="139"/>
        <v>#REF!</v>
      </c>
      <c r="T303" s="376" t="e">
        <f t="shared" si="140"/>
        <v>#REF!</v>
      </c>
      <c r="U303" s="303">
        <f t="shared" si="162"/>
        <v>5.5334050992000003</v>
      </c>
      <c r="V303" s="303">
        <f t="shared" si="163"/>
        <v>16.27472088</v>
      </c>
      <c r="W303" s="376" t="e">
        <f>(+U303-O303)/U303</f>
        <v>#REF!</v>
      </c>
      <c r="X303" s="303">
        <f t="shared" si="164"/>
        <v>0</v>
      </c>
    </row>
    <row r="304" spans="1:24" s="23" customFormat="1" ht="16">
      <c r="A304" s="93"/>
      <c r="B304" s="78"/>
      <c r="C304" s="65"/>
      <c r="D304" s="79"/>
      <c r="E304" s="45"/>
      <c r="F304" s="45"/>
      <c r="G304" s="45"/>
      <c r="H304" s="45"/>
      <c r="I304" s="48"/>
      <c r="K304" s="58"/>
      <c r="L304" s="324"/>
      <c r="M304" s="91"/>
      <c r="N304" s="376"/>
      <c r="Q304" s="45"/>
      <c r="R304" s="303"/>
      <c r="S304" s="303"/>
      <c r="T304" s="376"/>
      <c r="U304" s="303"/>
      <c r="V304" s="303"/>
      <c r="W304" s="376"/>
    </row>
    <row r="305" spans="1:24" s="23" customFormat="1" ht="16">
      <c r="A305" s="93"/>
      <c r="B305" s="78"/>
      <c r="C305" s="65"/>
      <c r="D305" s="79"/>
      <c r="E305" s="45"/>
      <c r="F305" s="45"/>
      <c r="G305" s="45"/>
      <c r="H305" s="45"/>
      <c r="I305" s="48"/>
      <c r="K305" s="58"/>
      <c r="L305" s="324"/>
      <c r="M305" s="91"/>
      <c r="N305" s="376"/>
      <c r="Q305" s="45"/>
      <c r="R305" s="303"/>
      <c r="S305" s="303"/>
      <c r="T305" s="376"/>
      <c r="U305" s="303"/>
      <c r="V305" s="303"/>
      <c r="W305" s="376"/>
    </row>
    <row r="306" spans="1:24" s="23" customFormat="1" ht="16">
      <c r="A306" s="93"/>
      <c r="B306" s="78"/>
      <c r="C306" s="65"/>
      <c r="D306" s="79"/>
      <c r="E306" s="45"/>
      <c r="F306" s="45"/>
      <c r="G306" s="45"/>
      <c r="H306" s="45"/>
      <c r="I306" s="48"/>
      <c r="K306" s="58"/>
      <c r="L306" s="324"/>
      <c r="M306" s="91"/>
      <c r="N306" s="376"/>
      <c r="Q306" s="45"/>
      <c r="R306" s="303"/>
      <c r="S306" s="303"/>
      <c r="T306" s="376"/>
      <c r="U306" s="303"/>
      <c r="V306" s="303"/>
      <c r="W306" s="376"/>
    </row>
    <row r="307" spans="1:24" s="23" customFormat="1" ht="17" thickBot="1">
      <c r="A307" s="89"/>
      <c r="B307" s="309" t="s">
        <v>293</v>
      </c>
      <c r="C307" s="359"/>
      <c r="D307" s="87"/>
      <c r="E307" s="39"/>
      <c r="F307" s="39"/>
      <c r="G307" s="39"/>
      <c r="H307" s="39"/>
      <c r="I307" s="40"/>
      <c r="K307" s="59"/>
      <c r="L307" s="325"/>
      <c r="M307" s="61"/>
      <c r="N307" s="376"/>
      <c r="Q307" s="45"/>
      <c r="R307" s="303"/>
      <c r="S307" s="303"/>
      <c r="T307" s="376"/>
      <c r="U307" s="303"/>
      <c r="V307" s="303"/>
      <c r="W307" s="376"/>
    </row>
    <row r="308" spans="1:24" s="23" customFormat="1" ht="16">
      <c r="A308" s="80" t="s">
        <v>176</v>
      </c>
      <c r="B308" s="62">
        <v>8098508129802</v>
      </c>
      <c r="C308" s="355"/>
      <c r="D308" s="28"/>
      <c r="E308" s="29" t="s">
        <v>173</v>
      </c>
      <c r="F308" s="29" t="s">
        <v>172</v>
      </c>
      <c r="G308" s="29">
        <v>10</v>
      </c>
      <c r="H308" s="29">
        <v>100</v>
      </c>
      <c r="I308" s="30">
        <v>30.371590168067225</v>
      </c>
      <c r="K308" s="54">
        <f t="shared" ref="K308" si="165">I308*$M$4</f>
        <v>0</v>
      </c>
      <c r="L308" s="320"/>
      <c r="M308" s="77">
        <f t="shared" ref="M308" si="166">L308*K308</f>
        <v>0</v>
      </c>
      <c r="N308" s="376" t="e">
        <f t="shared" si="137"/>
        <v>#REF!</v>
      </c>
      <c r="O308" s="374" t="e">
        <f>IF(B308="","",_xlfn.XLOOKUP(B308,#REF!,#REF!))</f>
        <v>#REF!</v>
      </c>
      <c r="P308" s="375">
        <f>IFERROR(IF(B308="","",_xlfn.XLOOKUP(B308,'[1]Order Sheet'!$A:$A,'[1]Order Sheet'!$T:$T)),0)</f>
        <v>1035</v>
      </c>
      <c r="Q308" s="45"/>
      <c r="R308" s="303" t="e">
        <f t="shared" si="138"/>
        <v>#REF!</v>
      </c>
      <c r="S308" s="303" t="e">
        <f t="shared" si="139"/>
        <v>#REF!</v>
      </c>
      <c r="T308" s="376" t="e">
        <f t="shared" si="140"/>
        <v>#REF!</v>
      </c>
      <c r="U308" s="303" t="e">
        <f t="shared" si="141"/>
        <v>#REF!</v>
      </c>
      <c r="V308" s="303" t="e">
        <f>+U308/M$4</f>
        <v>#REF!</v>
      </c>
      <c r="W308" s="376" t="e">
        <f>(+U308-O308)/U308</f>
        <v>#REF!</v>
      </c>
      <c r="X308" s="303" t="e">
        <f>+V308-I308</f>
        <v>#REF!</v>
      </c>
    </row>
    <row r="309" spans="1:24" s="23" customFormat="1" ht="15">
      <c r="A309" s="26"/>
      <c r="B309" s="81"/>
      <c r="C309" s="358"/>
      <c r="D309" s="41"/>
      <c r="E309" s="37"/>
      <c r="F309" s="37"/>
      <c r="G309" s="37"/>
      <c r="H309" s="37"/>
      <c r="I309" s="38"/>
      <c r="K309" s="57"/>
      <c r="L309" s="331"/>
      <c r="M309" s="92"/>
      <c r="N309" s="376"/>
      <c r="Q309" s="45"/>
      <c r="R309" s="303"/>
      <c r="S309" s="303"/>
      <c r="T309" s="376"/>
      <c r="U309" s="303"/>
      <c r="V309" s="303"/>
      <c r="W309" s="376"/>
    </row>
    <row r="310" spans="1:24" s="23" customFormat="1" ht="15">
      <c r="A310" s="26"/>
      <c r="B310" s="78"/>
      <c r="C310" s="65"/>
      <c r="D310" s="79"/>
      <c r="E310" s="45"/>
      <c r="F310" s="45"/>
      <c r="G310" s="45"/>
      <c r="H310" s="45"/>
      <c r="I310" s="48"/>
      <c r="K310" s="58"/>
      <c r="L310" s="324"/>
      <c r="M310" s="91"/>
      <c r="N310" s="376"/>
      <c r="Q310" s="45"/>
      <c r="R310" s="303"/>
      <c r="S310" s="303"/>
      <c r="T310" s="376"/>
      <c r="U310" s="303"/>
      <c r="V310" s="303"/>
      <c r="W310" s="376"/>
    </row>
    <row r="311" spans="1:24" s="23" customFormat="1" ht="15">
      <c r="A311" s="26"/>
      <c r="B311" s="78"/>
      <c r="C311" s="65"/>
      <c r="D311" s="79"/>
      <c r="E311" s="45"/>
      <c r="F311" s="45"/>
      <c r="G311" s="45"/>
      <c r="H311" s="45"/>
      <c r="I311" s="48"/>
      <c r="K311" s="58"/>
      <c r="L311" s="324"/>
      <c r="M311" s="91"/>
      <c r="N311" s="376"/>
      <c r="Q311" s="45"/>
      <c r="R311" s="303"/>
      <c r="S311" s="303"/>
      <c r="T311" s="376"/>
      <c r="U311" s="303"/>
      <c r="V311" s="303"/>
      <c r="W311" s="376"/>
    </row>
    <row r="312" spans="1:24" s="23" customFormat="1" ht="15">
      <c r="A312" s="26"/>
      <c r="B312" s="78"/>
      <c r="C312" s="65"/>
      <c r="D312" s="79"/>
      <c r="E312" s="45"/>
      <c r="F312" s="45"/>
      <c r="G312" s="45"/>
      <c r="H312" s="45"/>
      <c r="I312" s="48"/>
      <c r="K312" s="58"/>
      <c r="L312" s="324"/>
      <c r="M312" s="91"/>
      <c r="N312" s="376"/>
      <c r="Q312" s="45"/>
      <c r="R312" s="303"/>
      <c r="S312" s="303"/>
      <c r="T312" s="376"/>
      <c r="U312" s="303"/>
      <c r="V312" s="303"/>
      <c r="W312" s="376"/>
    </row>
    <row r="313" spans="1:24" s="23" customFormat="1" ht="16" thickBot="1">
      <c r="A313" s="27"/>
      <c r="B313" s="309" t="s">
        <v>293</v>
      </c>
      <c r="C313" s="359"/>
      <c r="D313" s="87"/>
      <c r="E313" s="39"/>
      <c r="F313" s="39"/>
      <c r="G313" s="39"/>
      <c r="H313" s="39"/>
      <c r="I313" s="40"/>
      <c r="K313" s="59"/>
      <c r="L313" s="325"/>
      <c r="M313" s="61"/>
      <c r="N313" s="376"/>
      <c r="Q313" s="45"/>
      <c r="R313" s="303"/>
      <c r="S313" s="303"/>
      <c r="T313" s="376"/>
      <c r="U313" s="303"/>
      <c r="V313" s="303"/>
      <c r="W313" s="376"/>
    </row>
    <row r="314" spans="1:24" s="6" customFormat="1" ht="15" customHeight="1">
      <c r="B314" s="391" t="s">
        <v>213</v>
      </c>
      <c r="C314" s="391"/>
      <c r="D314" s="391"/>
      <c r="E314" s="391"/>
      <c r="F314" s="391"/>
      <c r="G314" s="391"/>
      <c r="H314" s="391"/>
      <c r="I314" s="10"/>
      <c r="K314" s="10"/>
      <c r="L314" s="276"/>
      <c r="M314" s="60"/>
      <c r="N314" s="376"/>
      <c r="Q314" s="45"/>
      <c r="R314" s="303"/>
      <c r="S314" s="303"/>
      <c r="T314" s="376"/>
      <c r="U314" s="303"/>
      <c r="V314" s="303"/>
      <c r="W314" s="376"/>
    </row>
    <row r="315" spans="1:24" s="6" customFormat="1" ht="15" customHeight="1">
      <c r="B315" s="391"/>
      <c r="C315" s="391"/>
      <c r="D315" s="391"/>
      <c r="E315" s="391"/>
      <c r="F315" s="391"/>
      <c r="G315" s="391"/>
      <c r="H315" s="391"/>
      <c r="I315" s="10"/>
      <c r="K315" s="10"/>
      <c r="L315" s="276"/>
      <c r="M315" s="60"/>
      <c r="N315" s="376"/>
      <c r="Q315" s="45"/>
      <c r="R315" s="303"/>
      <c r="S315" s="303"/>
      <c r="T315" s="376"/>
      <c r="U315" s="303"/>
      <c r="V315" s="303"/>
      <c r="W315" s="376"/>
    </row>
    <row r="316" spans="1:24" ht="15" customHeight="1">
      <c r="B316" s="391"/>
      <c r="C316" s="391"/>
      <c r="D316" s="391"/>
      <c r="E316" s="391"/>
      <c r="F316" s="391"/>
      <c r="G316" s="391"/>
      <c r="H316" s="391"/>
      <c r="N316" s="376"/>
      <c r="Q316" s="45"/>
      <c r="R316" s="303"/>
      <c r="S316" s="303"/>
      <c r="T316" s="376"/>
      <c r="U316" s="303"/>
      <c r="V316" s="303"/>
      <c r="W316" s="376"/>
    </row>
    <row r="317" spans="1:24" ht="15" customHeight="1">
      <c r="A317" s="34"/>
      <c r="B317" s="391"/>
      <c r="C317" s="391"/>
      <c r="D317" s="391"/>
      <c r="E317" s="391"/>
      <c r="F317" s="391"/>
      <c r="G317" s="391"/>
      <c r="H317" s="391"/>
      <c r="I317" s="12"/>
      <c r="K317" s="24"/>
      <c r="L317" s="279"/>
      <c r="M317" s="90"/>
      <c r="N317" s="376"/>
      <c r="Q317" s="45"/>
      <c r="R317" s="303"/>
      <c r="S317" s="303"/>
      <c r="T317" s="376"/>
      <c r="U317" s="303"/>
      <c r="V317" s="303"/>
      <c r="W317" s="376"/>
    </row>
    <row r="318" spans="1:24" ht="15" customHeight="1">
      <c r="G318" s="2">
        <v>8288412129802</v>
      </c>
      <c r="K318" s="24"/>
      <c r="L318" s="281"/>
      <c r="M318" s="24"/>
      <c r="N318" s="376"/>
      <c r="Q318" s="45"/>
      <c r="R318" s="303"/>
      <c r="S318" s="303"/>
      <c r="T318" s="376"/>
      <c r="U318" s="303"/>
      <c r="V318" s="303"/>
      <c r="W318" s="376"/>
    </row>
    <row r="319" spans="1:24" ht="15" customHeight="1">
      <c r="A319" s="45"/>
      <c r="B319" s="65"/>
      <c r="C319" s="65"/>
      <c r="D319" s="328"/>
      <c r="E319" s="45"/>
      <c r="F319" s="45"/>
      <c r="G319" s="45"/>
      <c r="H319" s="45"/>
      <c r="I319" s="46"/>
      <c r="J319" s="94"/>
      <c r="K319" s="24"/>
      <c r="L319" s="324"/>
      <c r="M319" s="24"/>
      <c r="N319" s="376"/>
      <c r="Q319" s="45"/>
      <c r="R319" s="303"/>
      <c r="S319" s="303"/>
      <c r="T319" s="376"/>
      <c r="U319" s="303"/>
      <c r="V319" s="303"/>
      <c r="W319" s="376"/>
    </row>
    <row r="320" spans="1:24" s="14" customFormat="1" ht="19.5" customHeight="1">
      <c r="A320" s="317" t="s">
        <v>275</v>
      </c>
      <c r="B320" s="13"/>
      <c r="C320" s="13"/>
      <c r="D320" s="16"/>
      <c r="H320" s="283" t="s">
        <v>224</v>
      </c>
      <c r="I320" s="323"/>
      <c r="J320" s="2"/>
      <c r="K320" s="46"/>
      <c r="L320" s="279"/>
      <c r="M320" s="24"/>
      <c r="N320" s="376"/>
      <c r="Q320" s="45"/>
      <c r="R320" s="303"/>
      <c r="S320" s="303"/>
      <c r="T320" s="376"/>
      <c r="U320" s="303"/>
      <c r="V320" s="303"/>
      <c r="W320" s="376"/>
    </row>
    <row r="321" spans="1:24" s="14" customFormat="1" ht="21" thickBot="1">
      <c r="A321" s="15"/>
      <c r="B321" s="13"/>
      <c r="C321" s="13"/>
      <c r="D321" s="16"/>
      <c r="H321" s="112"/>
      <c r="I321" s="18"/>
      <c r="J321" s="2"/>
      <c r="K321" s="46"/>
      <c r="L321" s="285"/>
      <c r="M321" s="46"/>
      <c r="N321" s="376"/>
      <c r="Q321" s="45"/>
      <c r="R321" s="303"/>
      <c r="S321" s="303"/>
      <c r="T321" s="376"/>
      <c r="U321" s="303"/>
      <c r="V321" s="303"/>
      <c r="W321" s="376"/>
    </row>
    <row r="322" spans="1:24" s="19" customFormat="1" ht="15" customHeight="1">
      <c r="A322" s="286" t="s">
        <v>9</v>
      </c>
      <c r="B322" s="287"/>
      <c r="C322" s="287"/>
      <c r="D322" s="288" t="s">
        <v>13</v>
      </c>
      <c r="E322" s="289"/>
      <c r="F322" s="289"/>
      <c r="G322" s="390" t="s">
        <v>24</v>
      </c>
      <c r="H322" s="390"/>
      <c r="I322" s="290"/>
      <c r="J322" s="1"/>
      <c r="K322" s="291" t="s">
        <v>2</v>
      </c>
      <c r="L322" s="292" t="s">
        <v>3</v>
      </c>
      <c r="M322" s="293"/>
      <c r="N322" s="376"/>
      <c r="Q322" s="45"/>
      <c r="R322" s="303"/>
      <c r="S322" s="303"/>
      <c r="T322" s="376"/>
      <c r="U322" s="303"/>
      <c r="V322" s="303"/>
      <c r="W322" s="376"/>
    </row>
    <row r="323" spans="1:24" s="19" customFormat="1" ht="15" customHeight="1" thickBot="1">
      <c r="A323" s="294"/>
      <c r="B323" s="295" t="s">
        <v>4</v>
      </c>
      <c r="C323" s="295"/>
      <c r="D323" s="296" t="s">
        <v>14</v>
      </c>
      <c r="E323" s="297" t="s">
        <v>5</v>
      </c>
      <c r="F323" s="297" t="s">
        <v>150</v>
      </c>
      <c r="G323" s="297" t="s">
        <v>22</v>
      </c>
      <c r="H323" s="297" t="s">
        <v>23</v>
      </c>
      <c r="I323" s="298"/>
      <c r="J323" s="1"/>
      <c r="K323" s="299" t="s">
        <v>6</v>
      </c>
      <c r="L323" s="300" t="s">
        <v>7</v>
      </c>
      <c r="M323" s="301" t="s">
        <v>8</v>
      </c>
      <c r="N323" s="376"/>
      <c r="Q323" s="45"/>
      <c r="R323" s="303"/>
      <c r="S323" s="303"/>
      <c r="T323" s="376"/>
      <c r="U323" s="303"/>
      <c r="V323" s="303"/>
      <c r="W323" s="376"/>
    </row>
    <row r="324" spans="1:24" ht="15" customHeight="1">
      <c r="A324" s="115" t="s">
        <v>305</v>
      </c>
      <c r="B324" s="62" t="s">
        <v>136</v>
      </c>
      <c r="C324" s="355"/>
      <c r="D324" s="326"/>
      <c r="E324" s="29" t="s">
        <v>151</v>
      </c>
      <c r="F324" s="29" t="s">
        <v>152</v>
      </c>
      <c r="G324" s="29">
        <v>10</v>
      </c>
      <c r="H324" s="29">
        <v>80</v>
      </c>
      <c r="I324" s="30">
        <v>21.897837058823526</v>
      </c>
      <c r="J324" s="94"/>
      <c r="K324" s="99">
        <f t="shared" ref="K324:K336" si="167">I324*$M$4</f>
        <v>0</v>
      </c>
      <c r="L324" s="320"/>
      <c r="M324" s="77">
        <f t="shared" ref="M324:M336" si="168">L324*K324</f>
        <v>0</v>
      </c>
      <c r="N324" s="376" t="e">
        <f t="shared" si="137"/>
        <v>#REF!</v>
      </c>
      <c r="O324" s="374" t="e">
        <f>IF(B324="","",_xlfn.XLOOKUP(B324,#REF!,#REF!))</f>
        <v>#REF!</v>
      </c>
      <c r="P324" s="375">
        <f>IFERROR(IF(B324="","",_xlfn.XLOOKUP(B324,'[1]Order Sheet'!$A:$A,'[1]Order Sheet'!$T:$T)),0)</f>
        <v>0</v>
      </c>
      <c r="Q324" s="45"/>
      <c r="R324" s="303" t="e">
        <f t="shared" si="138"/>
        <v>#REF!</v>
      </c>
      <c r="S324" s="303" t="e">
        <f t="shared" si="139"/>
        <v>#REF!</v>
      </c>
      <c r="T324" s="376" t="e">
        <f t="shared" si="140"/>
        <v>#REF!</v>
      </c>
      <c r="U324" s="303" t="e">
        <f t="shared" si="141"/>
        <v>#REF!</v>
      </c>
      <c r="V324" s="303" t="e">
        <f t="shared" ref="V324:V329" si="169">+U324/M$4</f>
        <v>#REF!</v>
      </c>
      <c r="W324" s="376" t="e">
        <f t="shared" ref="W324:W329" si="170">(+U324-O324)/U324</f>
        <v>#REF!</v>
      </c>
      <c r="X324" s="303" t="e">
        <f t="shared" ref="X324:X329" si="171">+V324-I324</f>
        <v>#REF!</v>
      </c>
    </row>
    <row r="325" spans="1:24" ht="15" customHeight="1">
      <c r="A325" s="95"/>
      <c r="B325" s="63" t="s">
        <v>137</v>
      </c>
      <c r="C325" s="356"/>
      <c r="D325" s="327"/>
      <c r="E325" s="22" t="s">
        <v>153</v>
      </c>
      <c r="F325" s="22" t="s">
        <v>152</v>
      </c>
      <c r="G325" s="22">
        <v>10</v>
      </c>
      <c r="H325" s="22">
        <v>50</v>
      </c>
      <c r="I325" s="31">
        <v>31.277719327731088</v>
      </c>
      <c r="J325" s="94"/>
      <c r="K325" s="100">
        <f t="shared" si="167"/>
        <v>0</v>
      </c>
      <c r="L325" s="321"/>
      <c r="M325" s="74">
        <f t="shared" si="168"/>
        <v>0</v>
      </c>
      <c r="N325" s="376" t="e">
        <f t="shared" si="137"/>
        <v>#REF!</v>
      </c>
      <c r="O325" s="374" t="e">
        <f>IF(B325="","",_xlfn.XLOOKUP(B325,#REF!,#REF!))</f>
        <v>#REF!</v>
      </c>
      <c r="P325" s="375">
        <f>IFERROR(IF(B325="","",_xlfn.XLOOKUP(B325,'[1]Order Sheet'!$A:$A,'[1]Order Sheet'!$T:$T)),0)</f>
        <v>18</v>
      </c>
      <c r="Q325" s="45"/>
      <c r="R325" s="303" t="e">
        <f t="shared" si="138"/>
        <v>#REF!</v>
      </c>
      <c r="S325" s="303" t="e">
        <f t="shared" si="139"/>
        <v>#REF!</v>
      </c>
      <c r="T325" s="376" t="e">
        <f t="shared" si="140"/>
        <v>#REF!</v>
      </c>
      <c r="U325" s="303" t="e">
        <f t="shared" si="141"/>
        <v>#REF!</v>
      </c>
      <c r="V325" s="303" t="e">
        <f t="shared" si="169"/>
        <v>#REF!</v>
      </c>
      <c r="W325" s="376" t="e">
        <f t="shared" si="170"/>
        <v>#REF!</v>
      </c>
      <c r="X325" s="303" t="e">
        <f t="shared" si="171"/>
        <v>#REF!</v>
      </c>
    </row>
    <row r="326" spans="1:24" ht="15" customHeight="1">
      <c r="A326" s="95"/>
      <c r="B326" s="63" t="s">
        <v>138</v>
      </c>
      <c r="C326" s="356"/>
      <c r="D326" s="327"/>
      <c r="E326" s="22" t="s">
        <v>154</v>
      </c>
      <c r="F326" s="22" t="s">
        <v>152</v>
      </c>
      <c r="G326" s="22">
        <v>5</v>
      </c>
      <c r="H326" s="22">
        <v>60</v>
      </c>
      <c r="I326" s="31">
        <v>46.119611428571432</v>
      </c>
      <c r="J326" s="94"/>
      <c r="K326" s="100">
        <f t="shared" si="167"/>
        <v>0</v>
      </c>
      <c r="L326" s="321"/>
      <c r="M326" s="74">
        <f t="shared" si="168"/>
        <v>0</v>
      </c>
      <c r="N326" s="376" t="e">
        <f t="shared" si="137"/>
        <v>#REF!</v>
      </c>
      <c r="O326" s="374" t="e">
        <f>IF(B326="","",_xlfn.XLOOKUP(B326,#REF!,#REF!))</f>
        <v>#REF!</v>
      </c>
      <c r="P326" s="375">
        <f>IFERROR(IF(B326="","",_xlfn.XLOOKUP(B326,'[1]Order Sheet'!$A:$A,'[1]Order Sheet'!$T:$T)),0)</f>
        <v>2</v>
      </c>
      <c r="Q326" s="45"/>
      <c r="R326" s="303" t="e">
        <f t="shared" si="138"/>
        <v>#REF!</v>
      </c>
      <c r="S326" s="303" t="e">
        <f t="shared" si="139"/>
        <v>#REF!</v>
      </c>
      <c r="T326" s="376" t="e">
        <f t="shared" si="140"/>
        <v>#REF!</v>
      </c>
      <c r="U326" s="303" t="e">
        <f t="shared" si="141"/>
        <v>#REF!</v>
      </c>
      <c r="V326" s="303" t="e">
        <f t="shared" si="169"/>
        <v>#REF!</v>
      </c>
      <c r="W326" s="376" t="e">
        <f t="shared" si="170"/>
        <v>#REF!</v>
      </c>
      <c r="X326" s="303" t="e">
        <f t="shared" si="171"/>
        <v>#REF!</v>
      </c>
    </row>
    <row r="327" spans="1:24" ht="15" customHeight="1">
      <c r="A327" s="95"/>
      <c r="B327" s="63" t="s">
        <v>139</v>
      </c>
      <c r="C327" s="356"/>
      <c r="D327" s="327"/>
      <c r="E327" s="22" t="s">
        <v>155</v>
      </c>
      <c r="F327" s="22" t="s">
        <v>152</v>
      </c>
      <c r="G327" s="22">
        <v>5</v>
      </c>
      <c r="H327" s="22">
        <v>20</v>
      </c>
      <c r="I327" s="31">
        <v>83.181214201680675</v>
      </c>
      <c r="J327" s="94"/>
      <c r="K327" s="100">
        <f t="shared" si="167"/>
        <v>0</v>
      </c>
      <c r="L327" s="321"/>
      <c r="M327" s="74">
        <f t="shared" si="168"/>
        <v>0</v>
      </c>
      <c r="N327" s="376" t="e">
        <f t="shared" si="137"/>
        <v>#REF!</v>
      </c>
      <c r="O327" s="374" t="e">
        <f>IF(B327="","",_xlfn.XLOOKUP(B327,#REF!,#REF!))</f>
        <v>#REF!</v>
      </c>
      <c r="P327" s="375">
        <f>IFERROR(IF(B327="","",_xlfn.XLOOKUP(B327,'[1]Order Sheet'!$A:$A,'[1]Order Sheet'!$T:$T)),0)</f>
        <v>0</v>
      </c>
      <c r="Q327" s="45"/>
      <c r="R327" s="303" t="e">
        <f t="shared" si="138"/>
        <v>#REF!</v>
      </c>
      <c r="S327" s="303" t="e">
        <f t="shared" si="139"/>
        <v>#REF!</v>
      </c>
      <c r="T327" s="376" t="e">
        <f t="shared" si="140"/>
        <v>#REF!</v>
      </c>
      <c r="U327" s="303" t="e">
        <f t="shared" si="141"/>
        <v>#REF!</v>
      </c>
      <c r="V327" s="303" t="e">
        <f t="shared" si="169"/>
        <v>#REF!</v>
      </c>
      <c r="W327" s="376" t="e">
        <f t="shared" si="170"/>
        <v>#REF!</v>
      </c>
      <c r="X327" s="303" t="e">
        <f t="shared" si="171"/>
        <v>#REF!</v>
      </c>
    </row>
    <row r="328" spans="1:24" ht="15" customHeight="1">
      <c r="A328" s="95"/>
      <c r="B328" s="63" t="s">
        <v>140</v>
      </c>
      <c r="C328" s="356"/>
      <c r="D328" s="327"/>
      <c r="E328" s="22" t="s">
        <v>156</v>
      </c>
      <c r="F328" s="22" t="s">
        <v>152</v>
      </c>
      <c r="G328" s="22">
        <v>5</v>
      </c>
      <c r="H328" s="22">
        <v>30</v>
      </c>
      <c r="I328" s="31">
        <v>113.5822719327731</v>
      </c>
      <c r="J328" s="94"/>
      <c r="K328" s="100">
        <f t="shared" si="167"/>
        <v>0</v>
      </c>
      <c r="L328" s="321"/>
      <c r="M328" s="74">
        <f t="shared" si="168"/>
        <v>0</v>
      </c>
      <c r="N328" s="376" t="e">
        <f t="shared" si="137"/>
        <v>#REF!</v>
      </c>
      <c r="O328" s="374" t="e">
        <f>IF(B328="","",_xlfn.XLOOKUP(B328,#REF!,#REF!))</f>
        <v>#REF!</v>
      </c>
      <c r="P328" s="375">
        <f>IFERROR(IF(B328="","",_xlfn.XLOOKUP(B328,'[1]Order Sheet'!$A:$A,'[1]Order Sheet'!$T:$T)),0)</f>
        <v>2</v>
      </c>
      <c r="Q328" s="45"/>
      <c r="R328" s="303" t="e">
        <f t="shared" si="138"/>
        <v>#REF!</v>
      </c>
      <c r="S328" s="303" t="e">
        <f t="shared" si="139"/>
        <v>#REF!</v>
      </c>
      <c r="T328" s="376" t="e">
        <f t="shared" si="140"/>
        <v>#REF!</v>
      </c>
      <c r="U328" s="303" t="e">
        <f t="shared" si="141"/>
        <v>#REF!</v>
      </c>
      <c r="V328" s="303" t="e">
        <f t="shared" si="169"/>
        <v>#REF!</v>
      </c>
      <c r="W328" s="376" t="e">
        <f t="shared" si="170"/>
        <v>#REF!</v>
      </c>
      <c r="X328" s="303" t="e">
        <f t="shared" si="171"/>
        <v>#REF!</v>
      </c>
    </row>
    <row r="329" spans="1:24" ht="15" customHeight="1">
      <c r="A329" s="26"/>
      <c r="B329" s="63" t="s">
        <v>201</v>
      </c>
      <c r="C329" s="356"/>
      <c r="D329" s="69"/>
      <c r="E329" s="22" t="s">
        <v>157</v>
      </c>
      <c r="F329" s="22" t="s">
        <v>152</v>
      </c>
      <c r="G329" s="22">
        <v>2</v>
      </c>
      <c r="H329" s="22">
        <v>12</v>
      </c>
      <c r="I329" s="31">
        <v>146.04363588235293</v>
      </c>
      <c r="J329" s="23"/>
      <c r="K329" s="55">
        <f t="shared" si="167"/>
        <v>0</v>
      </c>
      <c r="L329" s="304"/>
      <c r="M329" s="51">
        <f t="shared" si="168"/>
        <v>0</v>
      </c>
      <c r="N329" s="376" t="e">
        <f t="shared" si="137"/>
        <v>#REF!</v>
      </c>
      <c r="O329" s="374" t="e">
        <f>IF(B329="","",_xlfn.XLOOKUP(B329,#REF!,#REF!))</f>
        <v>#REF!</v>
      </c>
      <c r="P329" s="375">
        <f>IFERROR(IF(B329="","",_xlfn.XLOOKUP(B329,'[1]Order Sheet'!$A:$A,'[1]Order Sheet'!$T:$T)),0)</f>
        <v>1</v>
      </c>
      <c r="Q329" s="45"/>
      <c r="R329" s="303" t="e">
        <f t="shared" si="138"/>
        <v>#REF!</v>
      </c>
      <c r="S329" s="303" t="e">
        <f t="shared" si="139"/>
        <v>#REF!</v>
      </c>
      <c r="T329" s="376" t="e">
        <f t="shared" si="140"/>
        <v>#REF!</v>
      </c>
      <c r="U329" s="303" t="e">
        <f t="shared" si="141"/>
        <v>#REF!</v>
      </c>
      <c r="V329" s="303" t="e">
        <f t="shared" si="169"/>
        <v>#REF!</v>
      </c>
      <c r="W329" s="376" t="e">
        <f t="shared" si="170"/>
        <v>#REF!</v>
      </c>
      <c r="X329" s="303" t="e">
        <f t="shared" si="171"/>
        <v>#REF!</v>
      </c>
    </row>
    <row r="330" spans="1:24" ht="15" customHeight="1" thickBot="1">
      <c r="A330" s="26"/>
      <c r="B330" s="305" t="s">
        <v>300</v>
      </c>
      <c r="C330" s="357"/>
      <c r="D330" s="70"/>
      <c r="E330" s="32"/>
      <c r="F330" s="32"/>
      <c r="G330" s="32"/>
      <c r="H330" s="32"/>
      <c r="I330" s="33"/>
      <c r="J330" s="23"/>
      <c r="K330" s="56"/>
      <c r="L330" s="306"/>
      <c r="M330" s="52"/>
      <c r="N330" s="376"/>
      <c r="Q330" s="45"/>
      <c r="R330" s="303"/>
      <c r="S330" s="303"/>
      <c r="T330" s="376"/>
      <c r="U330" s="303"/>
      <c r="V330" s="303"/>
      <c r="W330" s="376"/>
    </row>
    <row r="331" spans="1:24" ht="15" customHeight="1">
      <c r="A331" s="115" t="s">
        <v>305</v>
      </c>
      <c r="B331" s="62" t="s">
        <v>141</v>
      </c>
      <c r="C331" s="355"/>
      <c r="D331" s="326"/>
      <c r="E331" s="29" t="s">
        <v>151</v>
      </c>
      <c r="F331" s="29" t="s">
        <v>161</v>
      </c>
      <c r="G331" s="29">
        <v>12</v>
      </c>
      <c r="H331" s="29">
        <v>72</v>
      </c>
      <c r="I331" s="30">
        <v>21.082540756302524</v>
      </c>
      <c r="J331" s="94"/>
      <c r="K331" s="99">
        <f t="shared" si="167"/>
        <v>0</v>
      </c>
      <c r="L331" s="320"/>
      <c r="M331" s="77">
        <f t="shared" si="168"/>
        <v>0</v>
      </c>
      <c r="N331" s="376" t="e">
        <f t="shared" ref="N331:N380" si="172">IF(B331="","",(K331-O331)/K331)</f>
        <v>#REF!</v>
      </c>
      <c r="O331" s="374" t="e">
        <f>IF(B331="","",_xlfn.XLOOKUP(B331,#REF!,#REF!))</f>
        <v>#REF!</v>
      </c>
      <c r="P331" s="375">
        <f>IFERROR(IF(B331="","",_xlfn.XLOOKUP(B331,'[1]Order Sheet'!$A:$A,'[1]Order Sheet'!$T:$T)),0)</f>
        <v>0</v>
      </c>
      <c r="Q331" s="45"/>
      <c r="R331" s="303" t="e">
        <f t="shared" ref="R331:R380" si="173">O331/0.7</f>
        <v>#REF!</v>
      </c>
      <c r="S331" s="303" t="e">
        <f t="shared" ref="S331:S380" si="174">R331-O331</f>
        <v>#REF!</v>
      </c>
      <c r="T331" s="376" t="e">
        <f t="shared" ref="T331:T380" si="175">+S331/R331</f>
        <v>#REF!</v>
      </c>
      <c r="U331" s="303" t="e">
        <f t="shared" ref="U331:U380" si="176">IF(T331&gt;N331,R331,K331)</f>
        <v>#REF!</v>
      </c>
      <c r="V331" s="303" t="e">
        <f t="shared" ref="V331:V336" si="177">+U331/M$4</f>
        <v>#REF!</v>
      </c>
      <c r="W331" s="376" t="e">
        <f t="shared" ref="W331:W336" si="178">(+U331-O331)/U331</f>
        <v>#REF!</v>
      </c>
      <c r="X331" s="303" t="e">
        <f t="shared" ref="X331:X336" si="179">+V331-I331</f>
        <v>#REF!</v>
      </c>
    </row>
    <row r="332" spans="1:24" ht="15" customHeight="1">
      <c r="A332" s="95"/>
      <c r="B332" s="63" t="s">
        <v>142</v>
      </c>
      <c r="C332" s="356"/>
      <c r="D332" s="327"/>
      <c r="E332" s="22" t="s">
        <v>153</v>
      </c>
      <c r="F332" s="22" t="s">
        <v>161</v>
      </c>
      <c r="G332" s="22">
        <v>10</v>
      </c>
      <c r="H332" s="22">
        <v>120</v>
      </c>
      <c r="I332" s="31">
        <v>29.752113277310922</v>
      </c>
      <c r="J332" s="94"/>
      <c r="K332" s="100">
        <f t="shared" si="167"/>
        <v>0</v>
      </c>
      <c r="L332" s="321"/>
      <c r="M332" s="74">
        <f t="shared" si="168"/>
        <v>0</v>
      </c>
      <c r="N332" s="376" t="e">
        <f t="shared" si="172"/>
        <v>#REF!</v>
      </c>
      <c r="O332" s="374" t="e">
        <f>IF(B332="","",_xlfn.XLOOKUP(B332,#REF!,#REF!))</f>
        <v>#REF!</v>
      </c>
      <c r="P332" s="375">
        <f>IFERROR(IF(B332="","",_xlfn.XLOOKUP(B332,'[1]Order Sheet'!$A:$A,'[1]Order Sheet'!$T:$T)),0)</f>
        <v>89</v>
      </c>
      <c r="Q332" s="45"/>
      <c r="R332" s="303" t="e">
        <f t="shared" si="173"/>
        <v>#REF!</v>
      </c>
      <c r="S332" s="303" t="e">
        <f t="shared" si="174"/>
        <v>#REF!</v>
      </c>
      <c r="T332" s="376" t="e">
        <f t="shared" si="175"/>
        <v>#REF!</v>
      </c>
      <c r="U332" s="303" t="e">
        <f t="shared" si="176"/>
        <v>#REF!</v>
      </c>
      <c r="V332" s="303" t="e">
        <f t="shared" si="177"/>
        <v>#REF!</v>
      </c>
      <c r="W332" s="376" t="e">
        <f t="shared" si="178"/>
        <v>#REF!</v>
      </c>
      <c r="X332" s="303" t="e">
        <f t="shared" si="179"/>
        <v>#REF!</v>
      </c>
    </row>
    <row r="333" spans="1:24" ht="15" customHeight="1">
      <c r="A333" s="95"/>
      <c r="B333" s="63" t="s">
        <v>143</v>
      </c>
      <c r="C333" s="356"/>
      <c r="D333" s="327"/>
      <c r="E333" s="22" t="s">
        <v>154</v>
      </c>
      <c r="F333" s="22" t="s">
        <v>161</v>
      </c>
      <c r="G333" s="22">
        <v>10</v>
      </c>
      <c r="H333" s="22">
        <v>60</v>
      </c>
      <c r="I333" s="31">
        <v>45.892774789915968</v>
      </c>
      <c r="J333" s="94"/>
      <c r="K333" s="100">
        <f t="shared" si="167"/>
        <v>0</v>
      </c>
      <c r="L333" s="321"/>
      <c r="M333" s="74">
        <f t="shared" si="168"/>
        <v>0</v>
      </c>
      <c r="N333" s="376" t="e">
        <f t="shared" si="172"/>
        <v>#REF!</v>
      </c>
      <c r="O333" s="374" t="e">
        <f>IF(B333="","",_xlfn.XLOOKUP(B333,#REF!,#REF!))</f>
        <v>#REF!</v>
      </c>
      <c r="P333" s="375">
        <f>IFERROR(IF(B333="","",_xlfn.XLOOKUP(B333,'[1]Order Sheet'!$A:$A,'[1]Order Sheet'!$T:$T)),0)</f>
        <v>60</v>
      </c>
      <c r="Q333" s="45"/>
      <c r="R333" s="303" t="e">
        <f t="shared" si="173"/>
        <v>#REF!</v>
      </c>
      <c r="S333" s="303" t="e">
        <f t="shared" si="174"/>
        <v>#REF!</v>
      </c>
      <c r="T333" s="376" t="e">
        <f t="shared" si="175"/>
        <v>#REF!</v>
      </c>
      <c r="U333" s="303" t="e">
        <f t="shared" si="176"/>
        <v>#REF!</v>
      </c>
      <c r="V333" s="303" t="e">
        <f t="shared" si="177"/>
        <v>#REF!</v>
      </c>
      <c r="W333" s="376" t="e">
        <f t="shared" si="178"/>
        <v>#REF!</v>
      </c>
      <c r="X333" s="303" t="e">
        <f t="shared" si="179"/>
        <v>#REF!</v>
      </c>
    </row>
    <row r="334" spans="1:24" ht="15" customHeight="1">
      <c r="A334" s="95"/>
      <c r="B334" s="63" t="s">
        <v>144</v>
      </c>
      <c r="C334" s="356"/>
      <c r="D334" s="327"/>
      <c r="E334" s="22" t="s">
        <v>155</v>
      </c>
      <c r="F334" s="22" t="s">
        <v>161</v>
      </c>
      <c r="G334" s="22">
        <v>5</v>
      </c>
      <c r="H334" s="22">
        <v>30</v>
      </c>
      <c r="I334" s="31">
        <v>77.242588907563032</v>
      </c>
      <c r="J334" s="94"/>
      <c r="K334" s="100">
        <f t="shared" si="167"/>
        <v>0</v>
      </c>
      <c r="L334" s="321"/>
      <c r="M334" s="74">
        <f t="shared" si="168"/>
        <v>0</v>
      </c>
      <c r="N334" s="376" t="e">
        <f t="shared" si="172"/>
        <v>#REF!</v>
      </c>
      <c r="O334" s="374" t="e">
        <f>IF(B334="","",_xlfn.XLOOKUP(B334,#REF!,#REF!))</f>
        <v>#REF!</v>
      </c>
      <c r="P334" s="375">
        <f>IFERROR(IF(B334="","",_xlfn.XLOOKUP(B334,'[1]Order Sheet'!$A:$A,'[1]Order Sheet'!$T:$T)),0)</f>
        <v>0</v>
      </c>
      <c r="Q334" s="45"/>
      <c r="R334" s="303" t="e">
        <f t="shared" si="173"/>
        <v>#REF!</v>
      </c>
      <c r="S334" s="303" t="e">
        <f t="shared" si="174"/>
        <v>#REF!</v>
      </c>
      <c r="T334" s="376" t="e">
        <f t="shared" si="175"/>
        <v>#REF!</v>
      </c>
      <c r="U334" s="303" t="e">
        <f t="shared" si="176"/>
        <v>#REF!</v>
      </c>
      <c r="V334" s="303" t="e">
        <f t="shared" si="177"/>
        <v>#REF!</v>
      </c>
      <c r="W334" s="376" t="e">
        <f t="shared" si="178"/>
        <v>#REF!</v>
      </c>
      <c r="X334" s="303" t="e">
        <f t="shared" si="179"/>
        <v>#REF!</v>
      </c>
    </row>
    <row r="335" spans="1:24" ht="15" customHeight="1">
      <c r="A335" s="95"/>
      <c r="B335" s="63" t="s">
        <v>145</v>
      </c>
      <c r="C335" s="356"/>
      <c r="D335" s="327"/>
      <c r="E335" s="22" t="s">
        <v>156</v>
      </c>
      <c r="F335" s="22" t="s">
        <v>161</v>
      </c>
      <c r="G335" s="22">
        <v>4</v>
      </c>
      <c r="H335" s="22">
        <v>30</v>
      </c>
      <c r="I335" s="31">
        <v>107.98321075630251</v>
      </c>
      <c r="J335" s="94"/>
      <c r="K335" s="100">
        <f t="shared" si="167"/>
        <v>0</v>
      </c>
      <c r="L335" s="321"/>
      <c r="M335" s="74">
        <f t="shared" si="168"/>
        <v>0</v>
      </c>
      <c r="N335" s="376" t="e">
        <f t="shared" si="172"/>
        <v>#REF!</v>
      </c>
      <c r="O335" s="374" t="e">
        <f>IF(B335="","",_xlfn.XLOOKUP(B335,#REF!,#REF!))</f>
        <v>#REF!</v>
      </c>
      <c r="P335" s="375">
        <f>IFERROR(IF(B335="","",_xlfn.XLOOKUP(B335,'[1]Order Sheet'!$A:$A,'[1]Order Sheet'!$T:$T)),0)</f>
        <v>18</v>
      </c>
      <c r="Q335" s="45"/>
      <c r="R335" s="303" t="e">
        <f t="shared" si="173"/>
        <v>#REF!</v>
      </c>
      <c r="S335" s="303" t="e">
        <f t="shared" si="174"/>
        <v>#REF!</v>
      </c>
      <c r="T335" s="376" t="e">
        <f t="shared" si="175"/>
        <v>#REF!</v>
      </c>
      <c r="U335" s="303" t="e">
        <f t="shared" si="176"/>
        <v>#REF!</v>
      </c>
      <c r="V335" s="303" t="e">
        <f t="shared" si="177"/>
        <v>#REF!</v>
      </c>
      <c r="W335" s="376" t="e">
        <f t="shared" si="178"/>
        <v>#REF!</v>
      </c>
      <c r="X335" s="303" t="e">
        <f t="shared" si="179"/>
        <v>#REF!</v>
      </c>
    </row>
    <row r="336" spans="1:24" ht="15" customHeight="1">
      <c r="A336" s="26"/>
      <c r="B336" s="63" t="s">
        <v>146</v>
      </c>
      <c r="C336" s="356"/>
      <c r="D336" s="69"/>
      <c r="E336" s="22" t="s">
        <v>157</v>
      </c>
      <c r="F336" s="22" t="s">
        <v>161</v>
      </c>
      <c r="G336" s="22">
        <v>1</v>
      </c>
      <c r="H336" s="22">
        <v>16</v>
      </c>
      <c r="I336" s="31">
        <v>155.43133882352942</v>
      </c>
      <c r="J336" s="23"/>
      <c r="K336" s="55">
        <f t="shared" si="167"/>
        <v>0</v>
      </c>
      <c r="L336" s="304"/>
      <c r="M336" s="51">
        <f t="shared" si="168"/>
        <v>0</v>
      </c>
      <c r="N336" s="376" t="e">
        <f t="shared" si="172"/>
        <v>#REF!</v>
      </c>
      <c r="O336" s="374" t="e">
        <f>IF(B336="","",_xlfn.XLOOKUP(B336,#REF!,#REF!))</f>
        <v>#REF!</v>
      </c>
      <c r="P336" s="375">
        <f>IFERROR(IF(B336="","",_xlfn.XLOOKUP(B336,'[1]Order Sheet'!$A:$A,'[1]Order Sheet'!$T:$T)),0)</f>
        <v>8</v>
      </c>
      <c r="Q336" s="45"/>
      <c r="R336" s="303" t="e">
        <f t="shared" si="173"/>
        <v>#REF!</v>
      </c>
      <c r="S336" s="303" t="e">
        <f t="shared" si="174"/>
        <v>#REF!</v>
      </c>
      <c r="T336" s="376" t="e">
        <f t="shared" si="175"/>
        <v>#REF!</v>
      </c>
      <c r="U336" s="303" t="e">
        <f t="shared" si="176"/>
        <v>#REF!</v>
      </c>
      <c r="V336" s="303" t="e">
        <f t="shared" si="177"/>
        <v>#REF!</v>
      </c>
      <c r="W336" s="376" t="e">
        <f t="shared" si="178"/>
        <v>#REF!</v>
      </c>
      <c r="X336" s="303" t="e">
        <f t="shared" si="179"/>
        <v>#REF!</v>
      </c>
    </row>
    <row r="337" spans="1:24" ht="15" customHeight="1" thickBot="1">
      <c r="A337" s="26"/>
      <c r="B337" s="305" t="s">
        <v>300</v>
      </c>
      <c r="C337" s="357"/>
      <c r="D337" s="70"/>
      <c r="E337" s="32"/>
      <c r="F337" s="32"/>
      <c r="G337" s="32"/>
      <c r="H337" s="32"/>
      <c r="I337" s="33"/>
      <c r="J337" s="23"/>
      <c r="K337" s="56"/>
      <c r="L337" s="306"/>
      <c r="M337" s="52"/>
      <c r="N337" s="376"/>
      <c r="Q337" s="45"/>
      <c r="R337" s="303"/>
      <c r="S337" s="303"/>
      <c r="T337" s="376"/>
      <c r="U337" s="303"/>
      <c r="V337" s="303"/>
      <c r="W337" s="376"/>
    </row>
    <row r="338" spans="1:24" ht="15" customHeight="1">
      <c r="A338" s="115" t="s">
        <v>37</v>
      </c>
      <c r="B338" s="62" t="s">
        <v>109</v>
      </c>
      <c r="C338" s="355"/>
      <c r="D338" s="326"/>
      <c r="E338" s="29" t="s">
        <v>151</v>
      </c>
      <c r="F338" s="29" t="s">
        <v>161</v>
      </c>
      <c r="G338" s="29">
        <v>1</v>
      </c>
      <c r="H338" s="29">
        <v>80</v>
      </c>
      <c r="I338" s="30">
        <v>32.401892160000003</v>
      </c>
      <c r="J338" s="94"/>
      <c r="K338" s="99">
        <f t="shared" ref="K338:K343" si="180">I338*$M$4</f>
        <v>0</v>
      </c>
      <c r="L338" s="320"/>
      <c r="M338" s="77">
        <f t="shared" ref="M338:M343" si="181">L338*K338</f>
        <v>0</v>
      </c>
      <c r="N338" s="376" t="e">
        <f t="shared" si="172"/>
        <v>#REF!</v>
      </c>
      <c r="O338" s="374" t="e">
        <f>IF(B338="","",_xlfn.XLOOKUP(B338,#REF!,#REF!))</f>
        <v>#REF!</v>
      </c>
      <c r="P338" s="375">
        <f>IFERROR(IF(B338="","",_xlfn.XLOOKUP(B338,'[1]Order Sheet'!$A:$A,'[1]Order Sheet'!$T:$T)),0)</f>
        <v>2</v>
      </c>
      <c r="Q338" s="45"/>
      <c r="R338" s="303" t="e">
        <f t="shared" si="173"/>
        <v>#REF!</v>
      </c>
      <c r="S338" s="303" t="e">
        <f t="shared" si="174"/>
        <v>#REF!</v>
      </c>
      <c r="T338" s="376" t="e">
        <f t="shared" si="175"/>
        <v>#REF!</v>
      </c>
      <c r="U338" s="303">
        <f t="shared" ref="U338:U343" si="182">+V338*0.34</f>
        <v>11.016643334400001</v>
      </c>
      <c r="V338" s="303">
        <f t="shared" ref="V338:V343" si="183">+I338</f>
        <v>32.401892160000003</v>
      </c>
      <c r="W338" s="376" t="e">
        <f t="shared" ref="W338:W343" si="184">(+U338-O338)/U338</f>
        <v>#REF!</v>
      </c>
      <c r="X338" s="303">
        <f t="shared" ref="X338:X343" si="185">+V338-I338</f>
        <v>0</v>
      </c>
    </row>
    <row r="339" spans="1:24" ht="15" customHeight="1">
      <c r="A339" s="95"/>
      <c r="B339" s="63" t="s">
        <v>110</v>
      </c>
      <c r="C339" s="356"/>
      <c r="D339" s="327"/>
      <c r="E339" s="22" t="s">
        <v>153</v>
      </c>
      <c r="F339" s="22" t="s">
        <v>161</v>
      </c>
      <c r="G339" s="22">
        <v>1</v>
      </c>
      <c r="H339" s="22">
        <v>60</v>
      </c>
      <c r="I339" s="31">
        <v>47.481461280000005</v>
      </c>
      <c r="J339" s="94"/>
      <c r="K339" s="100">
        <f t="shared" si="180"/>
        <v>0</v>
      </c>
      <c r="L339" s="321"/>
      <c r="M339" s="74">
        <f t="shared" si="181"/>
        <v>0</v>
      </c>
      <c r="N339" s="376" t="e">
        <f t="shared" si="172"/>
        <v>#REF!</v>
      </c>
      <c r="O339" s="374" t="e">
        <f>IF(B339="","",_xlfn.XLOOKUP(B339,#REF!,#REF!))</f>
        <v>#REF!</v>
      </c>
      <c r="P339" s="375">
        <f>IFERROR(IF(B339="","",_xlfn.XLOOKUP(B339,'[1]Order Sheet'!$A:$A,'[1]Order Sheet'!$T:$T)),0)</f>
        <v>10</v>
      </c>
      <c r="Q339" s="45"/>
      <c r="R339" s="303" t="e">
        <f t="shared" si="173"/>
        <v>#REF!</v>
      </c>
      <c r="S339" s="303" t="e">
        <f t="shared" si="174"/>
        <v>#REF!</v>
      </c>
      <c r="T339" s="376" t="e">
        <f t="shared" si="175"/>
        <v>#REF!</v>
      </c>
      <c r="U339" s="303">
        <f t="shared" si="182"/>
        <v>16.143696835200004</v>
      </c>
      <c r="V339" s="303">
        <f t="shared" si="183"/>
        <v>47.481461280000005</v>
      </c>
      <c r="W339" s="376" t="e">
        <f t="shared" si="184"/>
        <v>#REF!</v>
      </c>
      <c r="X339" s="303">
        <f t="shared" si="185"/>
        <v>0</v>
      </c>
    </row>
    <row r="340" spans="1:24" ht="15" customHeight="1">
      <c r="A340" s="95"/>
      <c r="B340" s="63" t="s">
        <v>111</v>
      </c>
      <c r="C340" s="356"/>
      <c r="D340" s="327"/>
      <c r="E340" s="22" t="s">
        <v>154</v>
      </c>
      <c r="F340" s="22" t="s">
        <v>161</v>
      </c>
      <c r="G340" s="22">
        <v>1</v>
      </c>
      <c r="H340" s="22">
        <v>48</v>
      </c>
      <c r="I340" s="31">
        <v>50.181618960000009</v>
      </c>
      <c r="J340" s="94"/>
      <c r="K340" s="100">
        <f t="shared" si="180"/>
        <v>0</v>
      </c>
      <c r="L340" s="321"/>
      <c r="M340" s="74">
        <f t="shared" si="181"/>
        <v>0</v>
      </c>
      <c r="N340" s="376" t="e">
        <f t="shared" si="172"/>
        <v>#REF!</v>
      </c>
      <c r="O340" s="374" t="e">
        <f>IF(B340="","",_xlfn.XLOOKUP(B340,#REF!,#REF!))</f>
        <v>#REF!</v>
      </c>
      <c r="P340" s="375">
        <f>IFERROR(IF(B340="","",_xlfn.XLOOKUP(B340,'[1]Order Sheet'!$A:$A,'[1]Order Sheet'!$T:$T)),0)</f>
        <v>5</v>
      </c>
      <c r="Q340" s="45"/>
      <c r="R340" s="303" t="e">
        <f t="shared" si="173"/>
        <v>#REF!</v>
      </c>
      <c r="S340" s="303" t="e">
        <f t="shared" si="174"/>
        <v>#REF!</v>
      </c>
      <c r="T340" s="376" t="e">
        <f t="shared" si="175"/>
        <v>#REF!</v>
      </c>
      <c r="U340" s="303">
        <f t="shared" si="182"/>
        <v>17.061750446400005</v>
      </c>
      <c r="V340" s="303">
        <f t="shared" si="183"/>
        <v>50.181618960000009</v>
      </c>
      <c r="W340" s="376" t="e">
        <f t="shared" si="184"/>
        <v>#REF!</v>
      </c>
      <c r="X340" s="303">
        <f t="shared" si="185"/>
        <v>0</v>
      </c>
    </row>
    <row r="341" spans="1:24" ht="15" customHeight="1">
      <c r="A341" s="95"/>
      <c r="B341" s="63" t="s">
        <v>112</v>
      </c>
      <c r="C341" s="356"/>
      <c r="D341" s="327"/>
      <c r="E341" s="22" t="s">
        <v>155</v>
      </c>
      <c r="F341" s="22" t="s">
        <v>161</v>
      </c>
      <c r="G341" s="22">
        <v>1</v>
      </c>
      <c r="H341" s="22">
        <v>36</v>
      </c>
      <c r="I341" s="31">
        <v>52.630942320000003</v>
      </c>
      <c r="J341" s="94"/>
      <c r="K341" s="100">
        <f t="shared" si="180"/>
        <v>0</v>
      </c>
      <c r="L341" s="321"/>
      <c r="M341" s="74">
        <f t="shared" si="181"/>
        <v>0</v>
      </c>
      <c r="N341" s="376" t="e">
        <f t="shared" si="172"/>
        <v>#REF!</v>
      </c>
      <c r="O341" s="374" t="e">
        <f>IF(B341="","",_xlfn.XLOOKUP(B341,#REF!,#REF!))</f>
        <v>#REF!</v>
      </c>
      <c r="P341" s="375">
        <f>IFERROR(IF(B341="","",_xlfn.XLOOKUP(B341,'[1]Order Sheet'!$A:$A,'[1]Order Sheet'!$T:$T)),0)</f>
        <v>0</v>
      </c>
      <c r="Q341" s="45"/>
      <c r="R341" s="303" t="e">
        <f t="shared" si="173"/>
        <v>#REF!</v>
      </c>
      <c r="S341" s="303" t="e">
        <f t="shared" si="174"/>
        <v>#REF!</v>
      </c>
      <c r="T341" s="376" t="e">
        <f t="shared" si="175"/>
        <v>#REF!</v>
      </c>
      <c r="U341" s="303">
        <f t="shared" si="182"/>
        <v>17.894520388800004</v>
      </c>
      <c r="V341" s="303">
        <f t="shared" si="183"/>
        <v>52.630942320000003</v>
      </c>
      <c r="W341" s="376" t="e">
        <f t="shared" si="184"/>
        <v>#REF!</v>
      </c>
      <c r="X341" s="303">
        <f t="shared" si="185"/>
        <v>0</v>
      </c>
    </row>
    <row r="342" spans="1:24" ht="15" customHeight="1">
      <c r="A342" s="95"/>
      <c r="B342" s="63" t="s">
        <v>113</v>
      </c>
      <c r="C342" s="356"/>
      <c r="D342" s="327"/>
      <c r="E342" s="22" t="s">
        <v>156</v>
      </c>
      <c r="F342" s="22" t="s">
        <v>161</v>
      </c>
      <c r="G342" s="22">
        <v>1</v>
      </c>
      <c r="H342" s="22">
        <v>24</v>
      </c>
      <c r="I342" s="31">
        <v>84.147536880000018</v>
      </c>
      <c r="J342" s="94"/>
      <c r="K342" s="100">
        <f t="shared" si="180"/>
        <v>0</v>
      </c>
      <c r="L342" s="321"/>
      <c r="M342" s="74">
        <f t="shared" si="181"/>
        <v>0</v>
      </c>
      <c r="N342" s="376" t="e">
        <f t="shared" si="172"/>
        <v>#REF!</v>
      </c>
      <c r="O342" s="374" t="e">
        <f>IF(B342="","",_xlfn.XLOOKUP(B342,#REF!,#REF!))</f>
        <v>#REF!</v>
      </c>
      <c r="P342" s="375">
        <f>IFERROR(IF(B342="","",_xlfn.XLOOKUP(B342,'[1]Order Sheet'!$A:$A,'[1]Order Sheet'!$T:$T)),0)</f>
        <v>0</v>
      </c>
      <c r="Q342" s="45"/>
      <c r="R342" s="303" t="e">
        <f t="shared" si="173"/>
        <v>#REF!</v>
      </c>
      <c r="S342" s="303" t="e">
        <f t="shared" si="174"/>
        <v>#REF!</v>
      </c>
      <c r="T342" s="376" t="e">
        <f t="shared" si="175"/>
        <v>#REF!</v>
      </c>
      <c r="U342" s="303">
        <f t="shared" si="182"/>
        <v>28.610162539200008</v>
      </c>
      <c r="V342" s="303">
        <f t="shared" si="183"/>
        <v>84.147536880000018</v>
      </c>
      <c r="W342" s="376" t="e">
        <f t="shared" si="184"/>
        <v>#REF!</v>
      </c>
      <c r="X342" s="303">
        <f t="shared" si="185"/>
        <v>0</v>
      </c>
    </row>
    <row r="343" spans="1:24" ht="15" customHeight="1">
      <c r="A343" s="26"/>
      <c r="B343" s="63" t="s">
        <v>114</v>
      </c>
      <c r="C343" s="356"/>
      <c r="D343" s="69"/>
      <c r="E343" s="22" t="s">
        <v>157</v>
      </c>
      <c r="F343" s="22" t="s">
        <v>161</v>
      </c>
      <c r="G343" s="22">
        <v>1</v>
      </c>
      <c r="H343" s="22">
        <v>12</v>
      </c>
      <c r="I343" s="31">
        <v>168.08850432000003</v>
      </c>
      <c r="J343" s="23"/>
      <c r="K343" s="55">
        <f t="shared" si="180"/>
        <v>0</v>
      </c>
      <c r="L343" s="304"/>
      <c r="M343" s="51">
        <f t="shared" si="181"/>
        <v>0</v>
      </c>
      <c r="N343" s="376" t="e">
        <f t="shared" si="172"/>
        <v>#REF!</v>
      </c>
      <c r="O343" s="374" t="e">
        <f>IF(B343="","",_xlfn.XLOOKUP(B343,#REF!,#REF!))</f>
        <v>#REF!</v>
      </c>
      <c r="P343" s="375">
        <f>IFERROR(IF(B343="","",_xlfn.XLOOKUP(B343,'[1]Order Sheet'!$A:$A,'[1]Order Sheet'!$T:$T)),0)</f>
        <v>0</v>
      </c>
      <c r="Q343" s="45"/>
      <c r="R343" s="303" t="e">
        <f t="shared" si="173"/>
        <v>#REF!</v>
      </c>
      <c r="S343" s="303" t="e">
        <f t="shared" si="174"/>
        <v>#REF!</v>
      </c>
      <c r="T343" s="376" t="e">
        <f t="shared" si="175"/>
        <v>#REF!</v>
      </c>
      <c r="U343" s="303">
        <f t="shared" si="182"/>
        <v>57.150091468800014</v>
      </c>
      <c r="V343" s="303">
        <f t="shared" si="183"/>
        <v>168.08850432000003</v>
      </c>
      <c r="W343" s="376" t="e">
        <f t="shared" si="184"/>
        <v>#REF!</v>
      </c>
      <c r="X343" s="303">
        <f t="shared" si="185"/>
        <v>0</v>
      </c>
    </row>
    <row r="344" spans="1:24" ht="15" customHeight="1" thickBot="1">
      <c r="A344" s="26"/>
      <c r="B344" s="305" t="s">
        <v>300</v>
      </c>
      <c r="C344" s="357"/>
      <c r="D344" s="70"/>
      <c r="E344" s="32"/>
      <c r="F344" s="32"/>
      <c r="G344" s="32"/>
      <c r="H344" s="32"/>
      <c r="I344" s="33"/>
      <c r="J344" s="23"/>
      <c r="K344" s="56"/>
      <c r="L344" s="306"/>
      <c r="M344" s="52"/>
      <c r="N344" s="376"/>
      <c r="Q344" s="45"/>
      <c r="R344" s="303"/>
      <c r="S344" s="303"/>
      <c r="T344" s="376"/>
      <c r="U344" s="303"/>
      <c r="V344" s="303"/>
      <c r="W344" s="376"/>
    </row>
    <row r="345" spans="1:24" ht="15" customHeight="1">
      <c r="A345" s="115" t="s">
        <v>280</v>
      </c>
      <c r="B345" s="62" t="s">
        <v>121</v>
      </c>
      <c r="C345" s="355"/>
      <c r="D345" s="326"/>
      <c r="E345" s="29" t="s">
        <v>153</v>
      </c>
      <c r="F345" s="29" t="s">
        <v>161</v>
      </c>
      <c r="G345" s="22">
        <v>1</v>
      </c>
      <c r="H345" s="22">
        <v>25</v>
      </c>
      <c r="I345" s="30">
        <v>90.403639920000018</v>
      </c>
      <c r="J345" s="94"/>
      <c r="K345" s="99">
        <f>I345*$M$4</f>
        <v>0</v>
      </c>
      <c r="L345" s="320"/>
      <c r="M345" s="77">
        <f t="shared" ref="M345:M346" si="186">L345*K345</f>
        <v>0</v>
      </c>
      <c r="N345" s="376" t="e">
        <f t="shared" si="172"/>
        <v>#REF!</v>
      </c>
      <c r="O345" s="374" t="e">
        <f>IF(B345="","",_xlfn.XLOOKUP(B345,#REF!,#REF!))</f>
        <v>#REF!</v>
      </c>
      <c r="P345" s="375">
        <f>IFERROR(IF(B345="","",_xlfn.XLOOKUP(B345,'[1]Order Sheet'!$A:$A,'[1]Order Sheet'!$T:$T)),0)</f>
        <v>63</v>
      </c>
      <c r="Q345" s="45"/>
      <c r="R345" s="303" t="e">
        <f t="shared" si="173"/>
        <v>#REF!</v>
      </c>
      <c r="S345" s="303" t="e">
        <f t="shared" si="174"/>
        <v>#REF!</v>
      </c>
      <c r="T345" s="376" t="e">
        <f t="shared" si="175"/>
        <v>#REF!</v>
      </c>
      <c r="U345" s="303" t="e">
        <f t="shared" si="176"/>
        <v>#REF!</v>
      </c>
      <c r="V345" s="303">
        <f t="shared" ref="V345:V346" si="187">+I345</f>
        <v>90.403639920000018</v>
      </c>
      <c r="W345" s="376" t="e">
        <f>(+U345-O345)/U345</f>
        <v>#REF!</v>
      </c>
      <c r="X345" s="303">
        <f t="shared" ref="X345:X346" si="188">+V345-I345</f>
        <v>0</v>
      </c>
    </row>
    <row r="346" spans="1:24" ht="15" customHeight="1">
      <c r="A346" s="95"/>
      <c r="B346" s="63" t="s">
        <v>122</v>
      </c>
      <c r="C346" s="356"/>
      <c r="D346" s="327"/>
      <c r="E346" s="22" t="s">
        <v>154</v>
      </c>
      <c r="F346" s="22" t="s">
        <v>161</v>
      </c>
      <c r="G346" s="22">
        <v>1</v>
      </c>
      <c r="H346" s="22">
        <v>25</v>
      </c>
      <c r="I346" s="31">
        <v>98.563132800000005</v>
      </c>
      <c r="J346" s="94"/>
      <c r="K346" s="100">
        <f>I346*$M$4</f>
        <v>0</v>
      </c>
      <c r="L346" s="321"/>
      <c r="M346" s="74">
        <f t="shared" si="186"/>
        <v>0</v>
      </c>
      <c r="N346" s="376" t="e">
        <f t="shared" si="172"/>
        <v>#REF!</v>
      </c>
      <c r="O346" s="374" t="e">
        <f>IF(B346="","",_xlfn.XLOOKUP(B346,#REF!,#REF!))</f>
        <v>#REF!</v>
      </c>
      <c r="P346" s="375">
        <f>IFERROR(IF(B346="","",_xlfn.XLOOKUP(B346,'[1]Order Sheet'!$A:$A,'[1]Order Sheet'!$T:$T)),0)</f>
        <v>8</v>
      </c>
      <c r="Q346" s="45"/>
      <c r="R346" s="303" t="e">
        <f t="shared" si="173"/>
        <v>#REF!</v>
      </c>
      <c r="S346" s="303" t="e">
        <f t="shared" si="174"/>
        <v>#REF!</v>
      </c>
      <c r="T346" s="376" t="e">
        <f t="shared" si="175"/>
        <v>#REF!</v>
      </c>
      <c r="U346" s="303" t="e">
        <f t="shared" si="176"/>
        <v>#REF!</v>
      </c>
      <c r="V346" s="303">
        <f t="shared" si="187"/>
        <v>98.563132800000005</v>
      </c>
      <c r="W346" s="376" t="e">
        <f>(+U346-O346)/U346</f>
        <v>#REF!</v>
      </c>
      <c r="X346" s="303">
        <f t="shared" si="188"/>
        <v>0</v>
      </c>
    </row>
    <row r="347" spans="1:24" ht="15" customHeight="1">
      <c r="A347" s="95"/>
      <c r="B347" s="81"/>
      <c r="C347" s="358"/>
      <c r="D347" s="330"/>
      <c r="E347" s="37"/>
      <c r="F347" s="37"/>
      <c r="G347" s="37"/>
      <c r="H347" s="37"/>
      <c r="I347" s="38"/>
      <c r="J347" s="94"/>
      <c r="K347" s="101"/>
      <c r="L347" s="331"/>
      <c r="M347" s="92"/>
      <c r="N347" s="376"/>
      <c r="Q347" s="45"/>
      <c r="R347" s="303"/>
      <c r="S347" s="303"/>
      <c r="T347" s="376"/>
      <c r="U347" s="303"/>
      <c r="V347" s="303"/>
      <c r="W347" s="376"/>
    </row>
    <row r="348" spans="1:24" ht="15" customHeight="1">
      <c r="A348" s="95"/>
      <c r="B348" s="78"/>
      <c r="C348" s="65"/>
      <c r="D348" s="328"/>
      <c r="E348" s="45"/>
      <c r="F348" s="45"/>
      <c r="G348" s="45"/>
      <c r="H348" s="45"/>
      <c r="I348" s="48"/>
      <c r="J348" s="94"/>
      <c r="K348" s="97"/>
      <c r="L348" s="324"/>
      <c r="M348" s="91"/>
      <c r="N348" s="376"/>
      <c r="Q348" s="45"/>
      <c r="R348" s="303"/>
      <c r="S348" s="303"/>
      <c r="T348" s="376"/>
      <c r="U348" s="303"/>
      <c r="V348" s="303"/>
      <c r="W348" s="376"/>
    </row>
    <row r="349" spans="1:24" ht="15" customHeight="1">
      <c r="A349" s="95"/>
      <c r="B349" s="78"/>
      <c r="C349" s="65"/>
      <c r="D349" s="328"/>
      <c r="E349" s="45"/>
      <c r="F349" s="45"/>
      <c r="G349" s="45"/>
      <c r="H349" s="45"/>
      <c r="I349" s="48"/>
      <c r="J349" s="94"/>
      <c r="K349" s="97"/>
      <c r="L349" s="324"/>
      <c r="M349" s="91"/>
      <c r="N349" s="376"/>
      <c r="Q349" s="45"/>
      <c r="R349" s="303"/>
      <c r="S349" s="303"/>
      <c r="T349" s="376"/>
      <c r="U349" s="303"/>
      <c r="V349" s="303"/>
      <c r="W349" s="376"/>
    </row>
    <row r="350" spans="1:24" ht="15" customHeight="1" thickBot="1">
      <c r="A350" s="96"/>
      <c r="B350" s="309" t="s">
        <v>300</v>
      </c>
      <c r="C350" s="359"/>
      <c r="D350" s="329"/>
      <c r="E350" s="39"/>
      <c r="F350" s="39"/>
      <c r="G350" s="39"/>
      <c r="H350" s="39"/>
      <c r="I350" s="40"/>
      <c r="J350" s="94"/>
      <c r="K350" s="98"/>
      <c r="L350" s="325"/>
      <c r="M350" s="61"/>
      <c r="N350" s="376"/>
      <c r="Q350" s="45"/>
      <c r="R350" s="303"/>
      <c r="S350" s="303"/>
      <c r="T350" s="376"/>
      <c r="U350" s="303"/>
      <c r="V350" s="303"/>
      <c r="W350" s="376"/>
    </row>
    <row r="351" spans="1:24" ht="15" customHeight="1">
      <c r="A351" s="45"/>
      <c r="B351" s="65"/>
      <c r="C351" s="65"/>
      <c r="D351" s="328"/>
      <c r="E351" s="45"/>
      <c r="F351" s="45"/>
      <c r="G351" s="45"/>
      <c r="H351" s="45"/>
      <c r="I351" s="46"/>
      <c r="J351" s="94"/>
      <c r="K351" s="24"/>
      <c r="L351" s="324"/>
      <c r="M351" s="24"/>
      <c r="N351" s="376"/>
      <c r="Q351" s="45"/>
      <c r="R351" s="303"/>
      <c r="S351" s="303"/>
      <c r="T351" s="376"/>
      <c r="U351" s="303"/>
      <c r="V351" s="303"/>
      <c r="W351" s="376"/>
    </row>
    <row r="352" spans="1:24" s="14" customFormat="1" ht="19.5" customHeight="1">
      <c r="A352" s="317" t="s">
        <v>275</v>
      </c>
      <c r="B352" s="13"/>
      <c r="C352" s="13"/>
      <c r="D352" s="16"/>
      <c r="H352" s="283" t="s">
        <v>247</v>
      </c>
      <c r="I352" s="17"/>
      <c r="J352" s="2"/>
      <c r="K352" s="46"/>
      <c r="L352" s="279"/>
      <c r="M352" s="24"/>
      <c r="N352" s="376"/>
      <c r="Q352" s="45"/>
      <c r="R352" s="303"/>
      <c r="S352" s="303"/>
      <c r="T352" s="376"/>
      <c r="U352" s="303"/>
      <c r="V352" s="303"/>
      <c r="W352" s="376"/>
    </row>
    <row r="353" spans="1:24" s="14" customFormat="1" ht="21" thickBot="1">
      <c r="A353" s="15"/>
      <c r="B353" s="13"/>
      <c r="C353" s="13"/>
      <c r="D353" s="16"/>
      <c r="H353" s="332" t="s">
        <v>176</v>
      </c>
      <c r="I353" s="18"/>
      <c r="J353" s="2"/>
      <c r="K353" s="46"/>
      <c r="L353" s="285"/>
      <c r="M353" s="46"/>
      <c r="N353" s="376"/>
      <c r="Q353" s="45"/>
      <c r="R353" s="303"/>
      <c r="S353" s="303"/>
      <c r="T353" s="376"/>
      <c r="U353" s="303"/>
      <c r="V353" s="303"/>
      <c r="W353" s="376"/>
    </row>
    <row r="354" spans="1:24" s="19" customFormat="1" ht="15" customHeight="1">
      <c r="A354" s="286" t="s">
        <v>9</v>
      </c>
      <c r="B354" s="287"/>
      <c r="C354" s="287"/>
      <c r="D354" s="288" t="s">
        <v>13</v>
      </c>
      <c r="E354" s="289"/>
      <c r="F354" s="289"/>
      <c r="G354" s="390" t="s">
        <v>24</v>
      </c>
      <c r="H354" s="390"/>
      <c r="I354" s="290"/>
      <c r="J354" s="1"/>
      <c r="K354" s="291" t="s">
        <v>2</v>
      </c>
      <c r="L354" s="292" t="s">
        <v>3</v>
      </c>
      <c r="M354" s="293"/>
      <c r="N354" s="376"/>
      <c r="Q354" s="45"/>
      <c r="R354" s="303"/>
      <c r="S354" s="303"/>
      <c r="T354" s="376"/>
      <c r="U354" s="303"/>
      <c r="V354" s="303"/>
      <c r="W354" s="376"/>
    </row>
    <row r="355" spans="1:24" s="19" customFormat="1" ht="15" customHeight="1" thickBot="1">
      <c r="A355" s="294"/>
      <c r="B355" s="295" t="s">
        <v>4</v>
      </c>
      <c r="C355" s="295"/>
      <c r="D355" s="296" t="s">
        <v>14</v>
      </c>
      <c r="E355" s="297" t="s">
        <v>5</v>
      </c>
      <c r="F355" s="297" t="s">
        <v>150</v>
      </c>
      <c r="G355" s="297" t="s">
        <v>22</v>
      </c>
      <c r="H355" s="297" t="s">
        <v>23</v>
      </c>
      <c r="I355" s="298"/>
      <c r="J355" s="1"/>
      <c r="K355" s="299" t="s">
        <v>6</v>
      </c>
      <c r="L355" s="300" t="s">
        <v>7</v>
      </c>
      <c r="M355" s="301" t="s">
        <v>8</v>
      </c>
      <c r="N355" s="376"/>
      <c r="Q355" s="45"/>
      <c r="R355" s="303"/>
      <c r="S355" s="303"/>
      <c r="T355" s="376"/>
      <c r="U355" s="303"/>
      <c r="V355" s="303"/>
      <c r="W355" s="376"/>
    </row>
    <row r="356" spans="1:24" s="23" customFormat="1" ht="15">
      <c r="A356" s="25"/>
      <c r="B356" s="62" t="s">
        <v>125</v>
      </c>
      <c r="C356" s="355"/>
      <c r="D356" s="122" t="s">
        <v>325</v>
      </c>
      <c r="E356" s="29" t="s">
        <v>163</v>
      </c>
      <c r="F356" s="29" t="s">
        <v>250</v>
      </c>
      <c r="G356" s="29">
        <v>10</v>
      </c>
      <c r="H356" s="29">
        <v>200</v>
      </c>
      <c r="I356" s="30">
        <v>13.751622719999999</v>
      </c>
      <c r="K356" s="54">
        <f t="shared" ref="K356:K358" si="189">I356*$M$4</f>
        <v>0</v>
      </c>
      <c r="L356" s="320"/>
      <c r="M356" s="77">
        <f t="shared" ref="M356:M358" si="190">L356*K356</f>
        <v>0</v>
      </c>
      <c r="N356" s="376" t="e">
        <f t="shared" si="172"/>
        <v>#REF!</v>
      </c>
      <c r="O356" s="374" t="e">
        <f>IF(B356="","",_xlfn.XLOOKUP(B356,#REF!,#REF!))</f>
        <v>#REF!</v>
      </c>
      <c r="P356" s="375">
        <f>IFERROR(IF(B356="","",_xlfn.XLOOKUP(B356,'[1]Order Sheet'!$A:$A,'[1]Order Sheet'!$T:$T)),0)</f>
        <v>110</v>
      </c>
      <c r="Q356" s="45"/>
      <c r="R356" s="303" t="e">
        <f t="shared" si="173"/>
        <v>#REF!</v>
      </c>
      <c r="S356" s="303" t="e">
        <f t="shared" si="174"/>
        <v>#REF!</v>
      </c>
      <c r="T356" s="376" t="e">
        <f t="shared" si="175"/>
        <v>#REF!</v>
      </c>
      <c r="U356" s="303" t="e">
        <f t="shared" si="176"/>
        <v>#REF!</v>
      </c>
      <c r="V356" s="303" t="e">
        <f t="shared" ref="V356:V358" si="191">+U356/M$4</f>
        <v>#REF!</v>
      </c>
      <c r="W356" s="376" t="e">
        <f>(+U356-O356)/U356</f>
        <v>#REF!</v>
      </c>
      <c r="X356" s="303" t="e">
        <f t="shared" ref="X356:X358" si="192">+V356-I356</f>
        <v>#REF!</v>
      </c>
    </row>
    <row r="357" spans="1:24" s="23" customFormat="1" ht="15">
      <c r="A357" s="26"/>
      <c r="B357" s="63" t="s">
        <v>126</v>
      </c>
      <c r="C357" s="356"/>
      <c r="D357" s="134" t="s">
        <v>325</v>
      </c>
      <c r="E357" s="22" t="s">
        <v>249</v>
      </c>
      <c r="F357" s="22" t="s">
        <v>250</v>
      </c>
      <c r="G357" s="22">
        <v>10</v>
      </c>
      <c r="H357" s="22">
        <v>200</v>
      </c>
      <c r="I357" s="31">
        <v>14.89023193277311</v>
      </c>
      <c r="K357" s="55">
        <f t="shared" si="189"/>
        <v>0</v>
      </c>
      <c r="L357" s="321"/>
      <c r="M357" s="74">
        <f t="shared" si="190"/>
        <v>0</v>
      </c>
      <c r="N357" s="376" t="e">
        <f t="shared" si="172"/>
        <v>#REF!</v>
      </c>
      <c r="O357" s="374" t="e">
        <f>IF(B357="","",_xlfn.XLOOKUP(B357,#REF!,#REF!))</f>
        <v>#REF!</v>
      </c>
      <c r="P357" s="375">
        <f>IFERROR(IF(B357="","",_xlfn.XLOOKUP(B357,'[1]Order Sheet'!$A:$A,'[1]Order Sheet'!$T:$T)),0)</f>
        <v>55</v>
      </c>
      <c r="Q357" s="45"/>
      <c r="R357" s="303" t="e">
        <f t="shared" si="173"/>
        <v>#REF!</v>
      </c>
      <c r="S357" s="303" t="e">
        <f t="shared" si="174"/>
        <v>#REF!</v>
      </c>
      <c r="T357" s="376" t="e">
        <f t="shared" si="175"/>
        <v>#REF!</v>
      </c>
      <c r="U357" s="303" t="e">
        <f t="shared" si="176"/>
        <v>#REF!</v>
      </c>
      <c r="V357" s="303" t="e">
        <f t="shared" si="191"/>
        <v>#REF!</v>
      </c>
      <c r="W357" s="376" t="e">
        <f>(+U357-O357)/U357</f>
        <v>#REF!</v>
      </c>
      <c r="X357" s="303" t="e">
        <f t="shared" si="192"/>
        <v>#REF!</v>
      </c>
    </row>
    <row r="358" spans="1:24" s="23" customFormat="1" ht="15">
      <c r="A358" s="26"/>
      <c r="B358" s="63" t="s">
        <v>127</v>
      </c>
      <c r="C358" s="356"/>
      <c r="D358" s="134" t="s">
        <v>325</v>
      </c>
      <c r="E358" s="22" t="s">
        <v>248</v>
      </c>
      <c r="F358" s="22" t="s">
        <v>250</v>
      </c>
      <c r="G358" s="22">
        <v>10</v>
      </c>
      <c r="H358" s="22">
        <v>200</v>
      </c>
      <c r="I358" s="31">
        <v>14.964181512605043</v>
      </c>
      <c r="K358" s="55">
        <f t="shared" si="189"/>
        <v>0</v>
      </c>
      <c r="L358" s="321"/>
      <c r="M358" s="74">
        <f t="shared" si="190"/>
        <v>0</v>
      </c>
      <c r="N358" s="376" t="e">
        <f t="shared" si="172"/>
        <v>#REF!</v>
      </c>
      <c r="O358" s="374" t="e">
        <f>IF(B358="","",_xlfn.XLOOKUP(B358,#REF!,#REF!))</f>
        <v>#REF!</v>
      </c>
      <c r="P358" s="375">
        <f>IFERROR(IF(B358="","",_xlfn.XLOOKUP(B358,'[1]Order Sheet'!$A:$A,'[1]Order Sheet'!$T:$T)),0)</f>
        <v>1471</v>
      </c>
      <c r="Q358" s="45"/>
      <c r="R358" s="303" t="e">
        <f t="shared" si="173"/>
        <v>#REF!</v>
      </c>
      <c r="S358" s="303" t="e">
        <f t="shared" si="174"/>
        <v>#REF!</v>
      </c>
      <c r="T358" s="376" t="e">
        <f t="shared" si="175"/>
        <v>#REF!</v>
      </c>
      <c r="U358" s="303" t="e">
        <f t="shared" si="176"/>
        <v>#REF!</v>
      </c>
      <c r="V358" s="303" t="e">
        <f t="shared" si="191"/>
        <v>#REF!</v>
      </c>
      <c r="W358" s="376" t="e">
        <f>(+U358-O358)/U358</f>
        <v>#REF!</v>
      </c>
      <c r="X358" s="303" t="e">
        <f t="shared" si="192"/>
        <v>#REF!</v>
      </c>
    </row>
    <row r="359" spans="1:24" s="23" customFormat="1" ht="15">
      <c r="A359" s="26"/>
      <c r="B359" s="78"/>
      <c r="C359" s="65"/>
      <c r="D359" s="124"/>
      <c r="E359" s="45"/>
      <c r="F359" s="45"/>
      <c r="G359" s="45"/>
      <c r="H359" s="45"/>
      <c r="I359" s="48"/>
      <c r="K359" s="58"/>
      <c r="L359" s="324"/>
      <c r="M359" s="91"/>
      <c r="N359" s="376"/>
      <c r="Q359" s="45"/>
      <c r="R359" s="303"/>
      <c r="S359" s="303"/>
      <c r="T359" s="376"/>
      <c r="U359" s="303"/>
      <c r="V359" s="303"/>
      <c r="W359" s="376"/>
    </row>
    <row r="360" spans="1:24" s="23" customFormat="1" ht="15">
      <c r="A360" s="26"/>
      <c r="B360" s="78"/>
      <c r="C360" s="65"/>
      <c r="D360" s="124"/>
      <c r="E360" s="45"/>
      <c r="F360" s="45"/>
      <c r="G360" s="45"/>
      <c r="H360" s="45"/>
      <c r="I360" s="48"/>
      <c r="K360" s="58"/>
      <c r="L360" s="324"/>
      <c r="M360" s="91"/>
      <c r="N360" s="376"/>
      <c r="Q360" s="45"/>
      <c r="R360" s="303"/>
      <c r="S360" s="303"/>
      <c r="T360" s="376"/>
      <c r="U360" s="303"/>
      <c r="V360" s="303"/>
      <c r="W360" s="376"/>
    </row>
    <row r="361" spans="1:24" s="23" customFormat="1" ht="16" thickBot="1">
      <c r="A361" s="27"/>
      <c r="B361" s="86"/>
      <c r="C361" s="361"/>
      <c r="D361" s="125"/>
      <c r="E361" s="39"/>
      <c r="F361" s="39"/>
      <c r="G361" s="39"/>
      <c r="H361" s="39"/>
      <c r="I361" s="40"/>
      <c r="K361" s="59"/>
      <c r="L361" s="325"/>
      <c r="M361" s="61"/>
      <c r="N361" s="376"/>
      <c r="Q361" s="45"/>
      <c r="R361" s="303"/>
      <c r="S361" s="303"/>
      <c r="T361" s="376"/>
      <c r="U361" s="303"/>
      <c r="V361" s="303"/>
      <c r="W361" s="376"/>
    </row>
    <row r="362" spans="1:24" s="23" customFormat="1" ht="15">
      <c r="A362" s="25"/>
      <c r="B362" s="62" t="s">
        <v>130</v>
      </c>
      <c r="C362" s="355"/>
      <c r="D362" s="122" t="s">
        <v>326</v>
      </c>
      <c r="E362" s="29" t="s">
        <v>163</v>
      </c>
      <c r="F362" s="29" t="s">
        <v>250</v>
      </c>
      <c r="G362" s="29">
        <v>10</v>
      </c>
      <c r="H362" s="29">
        <v>100</v>
      </c>
      <c r="I362" s="30">
        <v>14.302964369747897</v>
      </c>
      <c r="K362" s="54">
        <f t="shared" ref="K362:K364" si="193">I362*$M$4</f>
        <v>0</v>
      </c>
      <c r="L362" s="320"/>
      <c r="M362" s="77">
        <f t="shared" ref="M362:M364" si="194">L362*K362</f>
        <v>0</v>
      </c>
      <c r="N362" s="376" t="e">
        <f t="shared" si="172"/>
        <v>#REF!</v>
      </c>
      <c r="O362" s="374" t="e">
        <f>IF(B362="","",_xlfn.XLOOKUP(B362,#REF!,#REF!))</f>
        <v>#REF!</v>
      </c>
      <c r="P362" s="375">
        <f>IFERROR(IF(B362="","",_xlfn.XLOOKUP(B362,'[1]Order Sheet'!$A:$A,'[1]Order Sheet'!$T:$T)),0)</f>
        <v>485</v>
      </c>
      <c r="Q362" s="45"/>
      <c r="R362" s="303" t="e">
        <f t="shared" si="173"/>
        <v>#REF!</v>
      </c>
      <c r="S362" s="303" t="e">
        <f t="shared" si="174"/>
        <v>#REF!</v>
      </c>
      <c r="T362" s="376" t="e">
        <f t="shared" si="175"/>
        <v>#REF!</v>
      </c>
      <c r="U362" s="303" t="e">
        <f t="shared" si="176"/>
        <v>#REF!</v>
      </c>
      <c r="V362" s="303" t="e">
        <f t="shared" ref="V362:V364" si="195">+U362/M$4</f>
        <v>#REF!</v>
      </c>
      <c r="W362" s="376" t="e">
        <f>(+U362-O362)/U362</f>
        <v>#REF!</v>
      </c>
      <c r="X362" s="303" t="e">
        <f t="shared" ref="X362:X364" si="196">+V362-I362</f>
        <v>#REF!</v>
      </c>
    </row>
    <row r="363" spans="1:24" s="23" customFormat="1" ht="15">
      <c r="A363" s="26"/>
      <c r="B363" s="63" t="s">
        <v>131</v>
      </c>
      <c r="C363" s="356"/>
      <c r="D363" s="134" t="s">
        <v>326</v>
      </c>
      <c r="E363" s="22" t="s">
        <v>249</v>
      </c>
      <c r="F363" s="22" t="s">
        <v>250</v>
      </c>
      <c r="G363" s="22">
        <v>10</v>
      </c>
      <c r="H363" s="22">
        <v>200</v>
      </c>
      <c r="I363" s="31">
        <v>16.377716134453781</v>
      </c>
      <c r="K363" s="55">
        <f t="shared" si="193"/>
        <v>0</v>
      </c>
      <c r="L363" s="321"/>
      <c r="M363" s="74">
        <f t="shared" si="194"/>
        <v>0</v>
      </c>
      <c r="N363" s="376" t="e">
        <f t="shared" si="172"/>
        <v>#REF!</v>
      </c>
      <c r="O363" s="374" t="e">
        <f>IF(B363="","",_xlfn.XLOOKUP(B363,#REF!,#REF!))</f>
        <v>#REF!</v>
      </c>
      <c r="P363" s="375">
        <f>IFERROR(IF(B363="","",_xlfn.XLOOKUP(B363,'[1]Order Sheet'!$A:$A,'[1]Order Sheet'!$T:$T)),0)</f>
        <v>60</v>
      </c>
      <c r="Q363" s="45"/>
      <c r="R363" s="303" t="e">
        <f t="shared" si="173"/>
        <v>#REF!</v>
      </c>
      <c r="S363" s="303" t="e">
        <f t="shared" si="174"/>
        <v>#REF!</v>
      </c>
      <c r="T363" s="376" t="e">
        <f t="shared" si="175"/>
        <v>#REF!</v>
      </c>
      <c r="U363" s="303" t="e">
        <f t="shared" si="176"/>
        <v>#REF!</v>
      </c>
      <c r="V363" s="303" t="e">
        <f t="shared" si="195"/>
        <v>#REF!</v>
      </c>
      <c r="W363" s="376" t="e">
        <f>(+U363-O363)/U363</f>
        <v>#REF!</v>
      </c>
      <c r="X363" s="303" t="e">
        <f t="shared" si="196"/>
        <v>#REF!</v>
      </c>
    </row>
    <row r="364" spans="1:24" s="23" customFormat="1" ht="15">
      <c r="A364" s="26"/>
      <c r="B364" s="63" t="s">
        <v>132</v>
      </c>
      <c r="C364" s="356"/>
      <c r="D364" s="134" t="s">
        <v>326</v>
      </c>
      <c r="E364" s="22" t="s">
        <v>248</v>
      </c>
      <c r="F364" s="22" t="s">
        <v>250</v>
      </c>
      <c r="G364" s="22">
        <v>10</v>
      </c>
      <c r="H364" s="22">
        <v>100</v>
      </c>
      <c r="I364" s="31">
        <v>15.345099159663867</v>
      </c>
      <c r="K364" s="55">
        <f t="shared" si="193"/>
        <v>0</v>
      </c>
      <c r="L364" s="321"/>
      <c r="M364" s="74">
        <f t="shared" si="194"/>
        <v>0</v>
      </c>
      <c r="N364" s="376" t="e">
        <f t="shared" si="172"/>
        <v>#REF!</v>
      </c>
      <c r="O364" s="374" t="e">
        <f>IF(B364="","",_xlfn.XLOOKUP(B364,#REF!,#REF!))</f>
        <v>#REF!</v>
      </c>
      <c r="P364" s="375">
        <f>IFERROR(IF(B364="","",_xlfn.XLOOKUP(B364,'[1]Order Sheet'!$A:$A,'[1]Order Sheet'!$T:$T)),0)</f>
        <v>1848</v>
      </c>
      <c r="Q364" s="45"/>
      <c r="R364" s="303" t="e">
        <f t="shared" si="173"/>
        <v>#REF!</v>
      </c>
      <c r="S364" s="303" t="e">
        <f t="shared" si="174"/>
        <v>#REF!</v>
      </c>
      <c r="T364" s="376" t="e">
        <f t="shared" si="175"/>
        <v>#REF!</v>
      </c>
      <c r="U364" s="303" t="e">
        <f t="shared" si="176"/>
        <v>#REF!</v>
      </c>
      <c r="V364" s="303" t="e">
        <f t="shared" si="195"/>
        <v>#REF!</v>
      </c>
      <c r="W364" s="376" t="e">
        <f>(+U364-O364)/U364</f>
        <v>#REF!</v>
      </c>
      <c r="X364" s="303" t="e">
        <f t="shared" si="196"/>
        <v>#REF!</v>
      </c>
    </row>
    <row r="365" spans="1:24" s="23" customFormat="1" ht="15">
      <c r="A365" s="26"/>
      <c r="B365" s="78"/>
      <c r="C365" s="65"/>
      <c r="D365" s="124"/>
      <c r="E365" s="45"/>
      <c r="F365" s="45"/>
      <c r="G365" s="45"/>
      <c r="H365" s="45"/>
      <c r="I365" s="48"/>
      <c r="K365" s="58"/>
      <c r="L365" s="324"/>
      <c r="M365" s="91"/>
      <c r="N365" s="376"/>
      <c r="Q365" s="45"/>
      <c r="R365" s="303"/>
      <c r="S365" s="303"/>
      <c r="T365" s="376"/>
      <c r="U365" s="303"/>
      <c r="V365" s="303"/>
      <c r="W365" s="376"/>
    </row>
    <row r="366" spans="1:24" s="23" customFormat="1" ht="15">
      <c r="A366" s="26"/>
      <c r="B366" s="78"/>
      <c r="C366" s="65"/>
      <c r="D366" s="124"/>
      <c r="E366" s="45"/>
      <c r="F366" s="45"/>
      <c r="G366" s="45"/>
      <c r="H366" s="45"/>
      <c r="I366" s="48"/>
      <c r="K366" s="58"/>
      <c r="L366" s="324"/>
      <c r="M366" s="91"/>
      <c r="N366" s="376"/>
      <c r="Q366" s="45"/>
      <c r="R366" s="303"/>
      <c r="S366" s="303"/>
      <c r="T366" s="376"/>
      <c r="U366" s="303"/>
      <c r="V366" s="303"/>
      <c r="W366" s="376"/>
    </row>
    <row r="367" spans="1:24" s="23" customFormat="1" ht="16" thickBot="1">
      <c r="A367" s="27"/>
      <c r="B367" s="86"/>
      <c r="C367" s="361"/>
      <c r="D367" s="125"/>
      <c r="E367" s="39"/>
      <c r="F367" s="39"/>
      <c r="G367" s="39"/>
      <c r="H367" s="39"/>
      <c r="I367" s="40"/>
      <c r="K367" s="59"/>
      <c r="L367" s="325"/>
      <c r="M367" s="61"/>
      <c r="N367" s="376"/>
      <c r="Q367" s="45"/>
      <c r="R367" s="303"/>
      <c r="S367" s="303"/>
      <c r="T367" s="376"/>
      <c r="U367" s="303"/>
      <c r="V367" s="303"/>
      <c r="W367" s="376"/>
    </row>
    <row r="368" spans="1:24" s="23" customFormat="1" ht="15">
      <c r="A368" s="25"/>
      <c r="B368" s="62" t="s">
        <v>128</v>
      </c>
      <c r="C368" s="362"/>
      <c r="D368" s="134" t="s">
        <v>325</v>
      </c>
      <c r="E368" s="29" t="s">
        <v>251</v>
      </c>
      <c r="F368" s="29" t="s">
        <v>165</v>
      </c>
      <c r="G368" s="29">
        <v>10</v>
      </c>
      <c r="H368" s="29">
        <v>100</v>
      </c>
      <c r="I368" s="30">
        <v>16.232400000000002</v>
      </c>
      <c r="K368" s="54">
        <f t="shared" ref="K368" si="197">I368*$M$4</f>
        <v>0</v>
      </c>
      <c r="L368" s="320"/>
      <c r="M368" s="77">
        <f t="shared" ref="M368" si="198">L368*K368</f>
        <v>0</v>
      </c>
      <c r="N368" s="376" t="e">
        <f t="shared" si="172"/>
        <v>#REF!</v>
      </c>
      <c r="O368" s="374" t="e">
        <f>IF(B368="","",_xlfn.XLOOKUP(B368,#REF!,#REF!))</f>
        <v>#REF!</v>
      </c>
      <c r="P368" s="375">
        <f>IFERROR(IF(B368="","",_xlfn.XLOOKUP(B368,'[1]Order Sheet'!$A:$A,'[1]Order Sheet'!$T:$T)),0)</f>
        <v>690</v>
      </c>
      <c r="Q368" s="45"/>
      <c r="R368" s="303" t="e">
        <f t="shared" si="173"/>
        <v>#REF!</v>
      </c>
      <c r="S368" s="303" t="e">
        <f t="shared" si="174"/>
        <v>#REF!</v>
      </c>
      <c r="T368" s="376" t="e">
        <f t="shared" si="175"/>
        <v>#REF!</v>
      </c>
      <c r="U368" s="303" t="e">
        <f t="shared" si="176"/>
        <v>#REF!</v>
      </c>
      <c r="V368" s="303">
        <f>+I368</f>
        <v>16.232400000000002</v>
      </c>
      <c r="W368" s="376" t="e">
        <f>(+U368-O368)/U368</f>
        <v>#REF!</v>
      </c>
      <c r="X368" s="303">
        <f>+V368-I368</f>
        <v>0</v>
      </c>
    </row>
    <row r="369" spans="1:24" s="23" customFormat="1" ht="15">
      <c r="A369" s="26"/>
      <c r="B369" s="78"/>
      <c r="C369" s="65"/>
      <c r="D369" s="123"/>
      <c r="E369" s="45"/>
      <c r="F369" s="45"/>
      <c r="G369" s="45"/>
      <c r="H369" s="45"/>
      <c r="I369" s="48"/>
      <c r="K369" s="58"/>
      <c r="L369" s="324"/>
      <c r="M369" s="91"/>
      <c r="N369" s="376"/>
      <c r="Q369" s="45"/>
      <c r="R369" s="303"/>
      <c r="S369" s="303"/>
      <c r="T369" s="376"/>
      <c r="U369" s="303"/>
      <c r="V369" s="303"/>
      <c r="W369" s="376"/>
    </row>
    <row r="370" spans="1:24" s="23" customFormat="1" ht="15">
      <c r="A370" s="26"/>
      <c r="B370" s="78"/>
      <c r="C370" s="65"/>
      <c r="D370" s="124"/>
      <c r="E370" s="45"/>
      <c r="F370" s="45"/>
      <c r="G370" s="45"/>
      <c r="H370" s="45"/>
      <c r="I370" s="48"/>
      <c r="K370" s="58"/>
      <c r="L370" s="324"/>
      <c r="M370" s="91"/>
      <c r="N370" s="376"/>
      <c r="Q370" s="45"/>
      <c r="R370" s="303"/>
      <c r="S370" s="303"/>
      <c r="T370" s="376"/>
      <c r="U370" s="303"/>
      <c r="V370" s="303"/>
      <c r="W370" s="376"/>
    </row>
    <row r="371" spans="1:24" s="23" customFormat="1" ht="15">
      <c r="A371" s="26"/>
      <c r="B371" s="78"/>
      <c r="C371" s="65"/>
      <c r="D371" s="124"/>
      <c r="E371" s="45"/>
      <c r="F371" s="45"/>
      <c r="G371" s="45"/>
      <c r="H371" s="45"/>
      <c r="I371" s="48"/>
      <c r="K371" s="58"/>
      <c r="L371" s="324"/>
      <c r="M371" s="91"/>
      <c r="N371" s="376"/>
      <c r="Q371" s="45"/>
      <c r="R371" s="303"/>
      <c r="S371" s="303"/>
      <c r="T371" s="376"/>
      <c r="U371" s="303"/>
      <c r="V371" s="303"/>
      <c r="W371" s="376"/>
    </row>
    <row r="372" spans="1:24" s="23" customFormat="1" ht="15">
      <c r="A372" s="26"/>
      <c r="B372" s="78"/>
      <c r="C372" s="65"/>
      <c r="D372" s="124"/>
      <c r="E372" s="45"/>
      <c r="F372" s="45"/>
      <c r="G372" s="45"/>
      <c r="H372" s="45"/>
      <c r="I372" s="48"/>
      <c r="K372" s="58"/>
      <c r="L372" s="324"/>
      <c r="M372" s="91"/>
      <c r="N372" s="376"/>
      <c r="Q372" s="45"/>
      <c r="R372" s="303"/>
      <c r="S372" s="303"/>
      <c r="T372" s="376"/>
      <c r="U372" s="303"/>
      <c r="V372" s="303"/>
      <c r="W372" s="376"/>
    </row>
    <row r="373" spans="1:24" s="23" customFormat="1" ht="16" thickBot="1">
      <c r="A373" s="27"/>
      <c r="B373" s="86"/>
      <c r="C373" s="361"/>
      <c r="D373" s="125"/>
      <c r="E373" s="39"/>
      <c r="F373" s="39"/>
      <c r="G373" s="39"/>
      <c r="H373" s="39"/>
      <c r="I373" s="40"/>
      <c r="K373" s="59"/>
      <c r="L373" s="325"/>
      <c r="M373" s="61"/>
      <c r="N373" s="376"/>
      <c r="Q373" s="45"/>
      <c r="R373" s="303"/>
      <c r="S373" s="303"/>
      <c r="T373" s="376"/>
      <c r="U373" s="303"/>
      <c r="V373" s="303"/>
      <c r="W373" s="376"/>
    </row>
    <row r="374" spans="1:24" s="23" customFormat="1" ht="15">
      <c r="A374" s="25"/>
      <c r="B374" s="62" t="s">
        <v>133</v>
      </c>
      <c r="C374" s="362"/>
      <c r="D374" s="134" t="s">
        <v>326</v>
      </c>
      <c r="E374" s="29" t="s">
        <v>253</v>
      </c>
      <c r="F374" s="29" t="s">
        <v>165</v>
      </c>
      <c r="G374" s="29">
        <v>10</v>
      </c>
      <c r="H374" s="29">
        <v>200</v>
      </c>
      <c r="I374" s="30">
        <v>16.394080336134454</v>
      </c>
      <c r="K374" s="54">
        <f t="shared" ref="K374:K375" si="199">I374*$M$4</f>
        <v>0</v>
      </c>
      <c r="L374" s="320"/>
      <c r="M374" s="77">
        <f t="shared" ref="M374:M375" si="200">L374*K374</f>
        <v>0</v>
      </c>
      <c r="N374" s="376" t="e">
        <f t="shared" si="172"/>
        <v>#REF!</v>
      </c>
      <c r="O374" s="374" t="e">
        <f>IF(B374="","",_xlfn.XLOOKUP(B374,#REF!,#REF!))</f>
        <v>#REF!</v>
      </c>
      <c r="P374" s="375">
        <f>IFERROR(IF(B374="","",_xlfn.XLOOKUP(B374,'[1]Order Sheet'!$A:$A,'[1]Order Sheet'!$T:$T)),0)</f>
        <v>0</v>
      </c>
      <c r="Q374" s="45"/>
      <c r="R374" s="303" t="e">
        <f t="shared" si="173"/>
        <v>#REF!</v>
      </c>
      <c r="S374" s="303" t="e">
        <f t="shared" si="174"/>
        <v>#REF!</v>
      </c>
      <c r="T374" s="376" t="e">
        <f t="shared" si="175"/>
        <v>#REF!</v>
      </c>
      <c r="U374" s="303" t="e">
        <f t="shared" si="176"/>
        <v>#REF!</v>
      </c>
      <c r="V374" s="303" t="e">
        <f t="shared" ref="V374:V375" si="201">+U374/M$4</f>
        <v>#REF!</v>
      </c>
      <c r="W374" s="376" t="e">
        <f>(+U374-O374)/U374</f>
        <v>#REF!</v>
      </c>
      <c r="X374" s="303" t="e">
        <f t="shared" ref="X374:X375" si="202">+V374-I374</f>
        <v>#REF!</v>
      </c>
    </row>
    <row r="375" spans="1:24" s="23" customFormat="1" ht="15">
      <c r="A375" s="26"/>
      <c r="B375" s="63" t="s">
        <v>134</v>
      </c>
      <c r="C375" s="356"/>
      <c r="D375" s="134" t="s">
        <v>326</v>
      </c>
      <c r="E375" s="22" t="s">
        <v>251</v>
      </c>
      <c r="F375" s="22" t="s">
        <v>165</v>
      </c>
      <c r="G375" s="22">
        <v>10</v>
      </c>
      <c r="H375" s="22">
        <v>100</v>
      </c>
      <c r="I375" s="31">
        <v>17.062104537815127</v>
      </c>
      <c r="K375" s="55">
        <f t="shared" si="199"/>
        <v>0</v>
      </c>
      <c r="L375" s="321"/>
      <c r="M375" s="74">
        <f t="shared" si="200"/>
        <v>0</v>
      </c>
      <c r="N375" s="376" t="e">
        <f t="shared" si="172"/>
        <v>#REF!</v>
      </c>
      <c r="O375" s="374" t="e">
        <f>IF(B375="","",_xlfn.XLOOKUP(B375,#REF!,#REF!))</f>
        <v>#REF!</v>
      </c>
      <c r="P375" s="375">
        <f>IFERROR(IF(B375="","",_xlfn.XLOOKUP(B375,'[1]Order Sheet'!$A:$A,'[1]Order Sheet'!$T:$T)),0)</f>
        <v>1680</v>
      </c>
      <c r="Q375" s="45"/>
      <c r="R375" s="303" t="e">
        <f t="shared" si="173"/>
        <v>#REF!</v>
      </c>
      <c r="S375" s="303" t="e">
        <f t="shared" si="174"/>
        <v>#REF!</v>
      </c>
      <c r="T375" s="376" t="e">
        <f t="shared" si="175"/>
        <v>#REF!</v>
      </c>
      <c r="U375" s="303" t="e">
        <f t="shared" si="176"/>
        <v>#REF!</v>
      </c>
      <c r="V375" s="303" t="e">
        <f t="shared" si="201"/>
        <v>#REF!</v>
      </c>
      <c r="W375" s="376" t="e">
        <f>(+U375-O375)/U375</f>
        <v>#REF!</v>
      </c>
      <c r="X375" s="303" t="e">
        <f t="shared" si="202"/>
        <v>#REF!</v>
      </c>
    </row>
    <row r="376" spans="1:24" s="23" customFormat="1" ht="15">
      <c r="A376" s="26"/>
      <c r="B376" s="78"/>
      <c r="C376" s="65"/>
      <c r="D376" s="124"/>
      <c r="E376" s="45"/>
      <c r="F376" s="45"/>
      <c r="G376" s="45"/>
      <c r="H376" s="45"/>
      <c r="I376" s="48"/>
      <c r="K376" s="58"/>
      <c r="L376" s="324"/>
      <c r="M376" s="91"/>
      <c r="N376" s="376"/>
      <c r="Q376" s="45"/>
      <c r="R376" s="303"/>
      <c r="S376" s="303"/>
      <c r="T376" s="376"/>
      <c r="U376" s="303"/>
      <c r="V376" s="303"/>
      <c r="W376" s="376"/>
    </row>
    <row r="377" spans="1:24" s="23" customFormat="1" ht="15">
      <c r="A377" s="26"/>
      <c r="B377" s="78"/>
      <c r="C377" s="65"/>
      <c r="D377" s="124"/>
      <c r="E377" s="45"/>
      <c r="F377" s="45"/>
      <c r="G377" s="45"/>
      <c r="H377" s="45"/>
      <c r="I377" s="48"/>
      <c r="K377" s="58"/>
      <c r="L377" s="324"/>
      <c r="M377" s="91"/>
      <c r="N377" s="376"/>
      <c r="Q377" s="45"/>
      <c r="R377" s="303"/>
      <c r="S377" s="303"/>
      <c r="T377" s="376"/>
      <c r="U377" s="303"/>
      <c r="V377" s="303"/>
      <c r="W377" s="376"/>
    </row>
    <row r="378" spans="1:24" s="23" customFormat="1" ht="15">
      <c r="A378" s="26"/>
      <c r="B378" s="78"/>
      <c r="C378" s="65"/>
      <c r="D378" s="124"/>
      <c r="E378" s="45"/>
      <c r="F378" s="45"/>
      <c r="G378" s="45"/>
      <c r="H378" s="45"/>
      <c r="I378" s="48"/>
      <c r="K378" s="58"/>
      <c r="L378" s="324"/>
      <c r="M378" s="91"/>
      <c r="N378" s="376"/>
      <c r="Q378" s="45"/>
      <c r="R378" s="303"/>
      <c r="S378" s="303"/>
      <c r="T378" s="376"/>
      <c r="U378" s="303"/>
      <c r="V378" s="303"/>
      <c r="W378" s="376"/>
    </row>
    <row r="379" spans="1:24" s="23" customFormat="1" ht="16" thickBot="1">
      <c r="A379" s="27"/>
      <c r="B379" s="86"/>
      <c r="C379" s="361"/>
      <c r="D379" s="125"/>
      <c r="E379" s="39"/>
      <c r="F379" s="39"/>
      <c r="G379" s="39"/>
      <c r="H379" s="39"/>
      <c r="I379" s="40"/>
      <c r="K379" s="59"/>
      <c r="L379" s="325"/>
      <c r="M379" s="61"/>
      <c r="N379" s="376"/>
      <c r="Q379" s="45"/>
      <c r="R379" s="303"/>
      <c r="S379" s="303"/>
      <c r="T379" s="376"/>
      <c r="U379" s="303"/>
      <c r="V379" s="303"/>
      <c r="W379" s="376"/>
    </row>
    <row r="380" spans="1:24" s="23" customFormat="1" ht="15">
      <c r="A380" s="25"/>
      <c r="B380" s="62" t="s">
        <v>129</v>
      </c>
      <c r="C380" s="362"/>
      <c r="D380" s="134" t="s">
        <v>327</v>
      </c>
      <c r="E380" s="29" t="s">
        <v>248</v>
      </c>
      <c r="F380" s="29" t="s">
        <v>252</v>
      </c>
      <c r="G380" s="29">
        <v>10</v>
      </c>
      <c r="H380" s="29">
        <v>200</v>
      </c>
      <c r="I380" s="30">
        <v>15.096312521008405</v>
      </c>
      <c r="K380" s="54">
        <f t="shared" ref="K380" si="203">I380*$M$4</f>
        <v>0</v>
      </c>
      <c r="L380" s="320"/>
      <c r="M380" s="77">
        <f t="shared" ref="M380" si="204">L380*K380</f>
        <v>0</v>
      </c>
      <c r="N380" s="376" t="e">
        <f t="shared" si="172"/>
        <v>#REF!</v>
      </c>
      <c r="O380" s="374" t="e">
        <f>IF(B380="","",_xlfn.XLOOKUP(B380,#REF!,#REF!))</f>
        <v>#REF!</v>
      </c>
      <c r="P380" s="375">
        <f>IFERROR(IF(B380="","",_xlfn.XLOOKUP(B380,'[1]Order Sheet'!$A:$A,'[1]Order Sheet'!$T:$T)),0)</f>
        <v>220</v>
      </c>
      <c r="Q380" s="45"/>
      <c r="R380" s="303" t="e">
        <f t="shared" si="173"/>
        <v>#REF!</v>
      </c>
      <c r="S380" s="303" t="e">
        <f t="shared" si="174"/>
        <v>#REF!</v>
      </c>
      <c r="T380" s="376" t="e">
        <f t="shared" si="175"/>
        <v>#REF!</v>
      </c>
      <c r="U380" s="303" t="e">
        <f t="shared" si="176"/>
        <v>#REF!</v>
      </c>
      <c r="V380" s="303" t="e">
        <f>+U380/M$4</f>
        <v>#REF!</v>
      </c>
      <c r="W380" s="376" t="e">
        <f>(+U380-O380)/U380</f>
        <v>#REF!</v>
      </c>
      <c r="X380" s="303" t="e">
        <f>+V380-I380</f>
        <v>#REF!</v>
      </c>
    </row>
    <row r="381" spans="1:24" s="23" customFormat="1" ht="15">
      <c r="A381" s="26"/>
      <c r="B381" s="78"/>
      <c r="C381" s="65"/>
      <c r="D381" s="79"/>
      <c r="E381" s="45"/>
      <c r="F381" s="45"/>
      <c r="G381" s="45"/>
      <c r="H381" s="45"/>
      <c r="I381" s="48"/>
      <c r="K381" s="58"/>
      <c r="L381" s="324"/>
      <c r="M381" s="91"/>
      <c r="N381" s="376"/>
      <c r="Q381" s="45"/>
      <c r="R381" s="303"/>
      <c r="S381" s="303"/>
      <c r="T381" s="376"/>
      <c r="U381" s="303"/>
      <c r="V381" s="303"/>
      <c r="W381" s="376"/>
    </row>
    <row r="382" spans="1:24" s="23" customFormat="1" ht="15">
      <c r="A382" s="26"/>
      <c r="B382" s="78"/>
      <c r="C382" s="65"/>
      <c r="D382" s="44"/>
      <c r="E382" s="45"/>
      <c r="F382" s="45"/>
      <c r="G382" s="45"/>
      <c r="H382" s="45"/>
      <c r="I382" s="48"/>
      <c r="K382" s="58"/>
      <c r="L382" s="324"/>
      <c r="M382" s="91"/>
      <c r="N382" s="376"/>
      <c r="Q382" s="45"/>
      <c r="R382" s="303"/>
      <c r="S382" s="303"/>
      <c r="T382" s="376"/>
      <c r="U382" s="303"/>
      <c r="V382" s="303"/>
      <c r="W382" s="376"/>
    </row>
    <row r="383" spans="1:24" s="23" customFormat="1" ht="15">
      <c r="A383" s="26"/>
      <c r="B383" s="78"/>
      <c r="C383" s="65"/>
      <c r="D383" s="44"/>
      <c r="E383" s="45"/>
      <c r="F383" s="45"/>
      <c r="G383" s="45"/>
      <c r="H383" s="45"/>
      <c r="I383" s="48"/>
      <c r="K383" s="58"/>
      <c r="L383" s="324"/>
      <c r="M383" s="91"/>
      <c r="N383" s="376"/>
      <c r="Q383" s="45"/>
      <c r="R383" s="303"/>
      <c r="S383" s="303"/>
      <c r="T383" s="376"/>
      <c r="U383" s="303"/>
      <c r="V383" s="303"/>
      <c r="W383" s="376"/>
    </row>
    <row r="384" spans="1:24" s="23" customFormat="1" ht="15">
      <c r="A384" s="26"/>
      <c r="B384" s="78"/>
      <c r="C384" s="65"/>
      <c r="D384" s="44"/>
      <c r="E384" s="45"/>
      <c r="F384" s="45"/>
      <c r="G384" s="45"/>
      <c r="H384" s="45"/>
      <c r="I384" s="48"/>
      <c r="K384" s="58"/>
      <c r="L384" s="324"/>
      <c r="M384" s="91"/>
      <c r="N384" s="376"/>
      <c r="Q384" s="45"/>
      <c r="R384" s="303"/>
      <c r="S384" s="303"/>
      <c r="T384" s="376"/>
      <c r="U384" s="303"/>
      <c r="V384" s="303"/>
      <c r="W384" s="376"/>
    </row>
    <row r="385" spans="1:24" s="23" customFormat="1" ht="16" thickBot="1">
      <c r="A385" s="27"/>
      <c r="B385" s="86"/>
      <c r="C385" s="361"/>
      <c r="D385" s="43"/>
      <c r="E385" s="39"/>
      <c r="F385" s="39"/>
      <c r="G385" s="39"/>
      <c r="H385" s="39"/>
      <c r="I385" s="40"/>
      <c r="K385" s="59"/>
      <c r="L385" s="325"/>
      <c r="M385" s="61"/>
      <c r="N385" s="376"/>
      <c r="Q385" s="45"/>
      <c r="R385" s="303"/>
      <c r="S385" s="303"/>
      <c r="T385" s="376"/>
      <c r="U385" s="303"/>
      <c r="V385" s="303"/>
      <c r="W385" s="376"/>
    </row>
    <row r="386" spans="1:24" s="6" customFormat="1" ht="15" customHeight="1">
      <c r="B386" s="391" t="s">
        <v>213</v>
      </c>
      <c r="C386" s="391"/>
      <c r="D386" s="391"/>
      <c r="E386" s="391"/>
      <c r="F386" s="391"/>
      <c r="G386" s="391"/>
      <c r="H386" s="391"/>
      <c r="I386" s="10"/>
      <c r="K386" s="10"/>
      <c r="L386" s="276"/>
      <c r="M386" s="60"/>
      <c r="N386" s="376"/>
      <c r="Q386" s="45"/>
      <c r="R386" s="303"/>
      <c r="S386" s="303"/>
      <c r="T386" s="376"/>
      <c r="U386" s="303"/>
      <c r="V386" s="303"/>
      <c r="W386" s="376"/>
    </row>
    <row r="387" spans="1:24" s="6" customFormat="1" ht="15" customHeight="1">
      <c r="B387" s="391"/>
      <c r="C387" s="391"/>
      <c r="D387" s="391"/>
      <c r="E387" s="391"/>
      <c r="F387" s="391"/>
      <c r="G387" s="391"/>
      <c r="H387" s="391"/>
      <c r="I387" s="10"/>
      <c r="K387" s="10"/>
      <c r="L387" s="276"/>
      <c r="M387" s="60"/>
      <c r="N387" s="376"/>
      <c r="Q387" s="45"/>
      <c r="R387" s="303"/>
      <c r="S387" s="303"/>
      <c r="T387" s="376"/>
      <c r="U387" s="303"/>
      <c r="V387" s="303"/>
      <c r="W387" s="376"/>
    </row>
    <row r="388" spans="1:24" ht="15" customHeight="1">
      <c r="B388" s="391"/>
      <c r="C388" s="391"/>
      <c r="D388" s="391"/>
      <c r="E388" s="391"/>
      <c r="F388" s="391"/>
      <c r="G388" s="391"/>
      <c r="H388" s="391"/>
      <c r="N388" s="376"/>
      <c r="Q388" s="45"/>
      <c r="R388" s="303"/>
      <c r="S388" s="303"/>
      <c r="T388" s="376"/>
      <c r="U388" s="303"/>
      <c r="V388" s="303"/>
      <c r="W388" s="376"/>
    </row>
    <row r="389" spans="1:24" ht="15" customHeight="1">
      <c r="A389" s="34"/>
      <c r="B389" s="391"/>
      <c r="C389" s="391"/>
      <c r="D389" s="391"/>
      <c r="E389" s="391"/>
      <c r="F389" s="391"/>
      <c r="G389" s="391"/>
      <c r="H389" s="391"/>
      <c r="I389" s="12"/>
      <c r="K389" s="24"/>
      <c r="L389" s="279"/>
      <c r="M389" s="90"/>
      <c r="N389" s="376"/>
      <c r="Q389" s="45"/>
      <c r="R389" s="303"/>
      <c r="S389" s="303"/>
      <c r="T389" s="376"/>
      <c r="U389" s="303"/>
      <c r="V389" s="303"/>
      <c r="W389" s="376"/>
    </row>
    <row r="390" spans="1:24" ht="15" customHeight="1">
      <c r="K390" s="24"/>
      <c r="L390" s="281"/>
      <c r="M390" s="24"/>
      <c r="N390" s="376"/>
      <c r="Q390" s="45"/>
      <c r="R390" s="303"/>
      <c r="S390" s="303"/>
      <c r="T390" s="376"/>
      <c r="U390" s="303"/>
      <c r="V390" s="303"/>
      <c r="W390" s="376"/>
    </row>
    <row r="391" spans="1:24" ht="15" customHeight="1">
      <c r="A391" s="45"/>
      <c r="B391" s="65"/>
      <c r="C391" s="65"/>
      <c r="D391" s="328"/>
      <c r="E391" s="45"/>
      <c r="F391" s="45"/>
      <c r="G391" s="45"/>
      <c r="H391" s="45"/>
      <c r="I391" s="46"/>
      <c r="J391" s="94"/>
      <c r="K391" s="24"/>
      <c r="L391" s="324"/>
      <c r="M391" s="24"/>
      <c r="N391" s="376"/>
      <c r="Q391" s="45"/>
      <c r="R391" s="303"/>
      <c r="S391" s="303"/>
      <c r="T391" s="376"/>
      <c r="U391" s="303"/>
      <c r="V391" s="303"/>
      <c r="W391" s="376"/>
    </row>
    <row r="392" spans="1:24" s="14" customFormat="1" ht="19.5" customHeight="1">
      <c r="A392" s="317" t="s">
        <v>275</v>
      </c>
      <c r="B392" s="13"/>
      <c r="C392" s="13"/>
      <c r="D392" s="16"/>
      <c r="H392" s="283" t="s">
        <v>247</v>
      </c>
      <c r="I392" s="323"/>
      <c r="J392" s="2"/>
      <c r="K392" s="46"/>
      <c r="L392" s="279"/>
      <c r="M392" s="24"/>
      <c r="N392" s="376"/>
      <c r="Q392" s="45"/>
      <c r="R392" s="303"/>
      <c r="S392" s="303"/>
      <c r="T392" s="376"/>
      <c r="U392" s="303"/>
      <c r="V392" s="303"/>
      <c r="W392" s="376"/>
    </row>
    <row r="393" spans="1:24" s="14" customFormat="1" ht="21" thickBot="1">
      <c r="A393" s="15"/>
      <c r="B393" s="13"/>
      <c r="C393" s="13"/>
      <c r="D393" s="16"/>
      <c r="H393" s="112"/>
      <c r="I393" s="18"/>
      <c r="J393" s="2"/>
      <c r="K393" s="46"/>
      <c r="L393" s="285"/>
      <c r="M393" s="46"/>
      <c r="N393" s="376"/>
      <c r="Q393" s="45"/>
      <c r="R393" s="303"/>
      <c r="S393" s="303"/>
      <c r="T393" s="376"/>
      <c r="U393" s="303"/>
      <c r="V393" s="303"/>
      <c r="W393" s="376"/>
    </row>
    <row r="394" spans="1:24" s="19" customFormat="1" ht="15" customHeight="1">
      <c r="A394" s="286" t="s">
        <v>9</v>
      </c>
      <c r="B394" s="287"/>
      <c r="C394" s="287"/>
      <c r="D394" s="288" t="s">
        <v>13</v>
      </c>
      <c r="E394" s="289"/>
      <c r="F394" s="289"/>
      <c r="G394" s="390" t="s">
        <v>24</v>
      </c>
      <c r="H394" s="390"/>
      <c r="I394" s="290"/>
      <c r="J394" s="1"/>
      <c r="K394" s="291" t="s">
        <v>2</v>
      </c>
      <c r="L394" s="292" t="s">
        <v>3</v>
      </c>
      <c r="M394" s="293"/>
      <c r="N394" s="376"/>
      <c r="Q394" s="45"/>
      <c r="R394" s="303"/>
      <c r="S394" s="303"/>
      <c r="T394" s="376"/>
      <c r="U394" s="303"/>
      <c r="V394" s="303"/>
      <c r="W394" s="376"/>
    </row>
    <row r="395" spans="1:24" s="19" customFormat="1" ht="15" customHeight="1" thickBot="1">
      <c r="A395" s="294"/>
      <c r="B395" s="295" t="s">
        <v>4</v>
      </c>
      <c r="C395" s="295"/>
      <c r="D395" s="296" t="s">
        <v>14</v>
      </c>
      <c r="E395" s="297" t="s">
        <v>5</v>
      </c>
      <c r="F395" s="297" t="s">
        <v>150</v>
      </c>
      <c r="G395" s="297" t="s">
        <v>22</v>
      </c>
      <c r="H395" s="297" t="s">
        <v>23</v>
      </c>
      <c r="I395" s="298"/>
      <c r="J395" s="1"/>
      <c r="K395" s="299" t="s">
        <v>6</v>
      </c>
      <c r="L395" s="300" t="s">
        <v>7</v>
      </c>
      <c r="M395" s="301" t="s">
        <v>8</v>
      </c>
      <c r="N395" s="376"/>
      <c r="Q395" s="45"/>
      <c r="R395" s="303"/>
      <c r="S395" s="303"/>
      <c r="T395" s="376"/>
      <c r="U395" s="303"/>
      <c r="V395" s="303"/>
      <c r="W395" s="376"/>
    </row>
    <row r="396" spans="1:24" s="23" customFormat="1" ht="15">
      <c r="A396" s="25"/>
      <c r="B396" s="62" t="s">
        <v>135</v>
      </c>
      <c r="C396" s="355"/>
      <c r="D396" s="122" t="s">
        <v>316</v>
      </c>
      <c r="E396" s="29" t="s">
        <v>248</v>
      </c>
      <c r="F396" s="333" t="s">
        <v>1057</v>
      </c>
      <c r="G396" s="29">
        <v>10</v>
      </c>
      <c r="H396" s="29">
        <v>100</v>
      </c>
      <c r="I396" s="30">
        <v>14.191200000000002</v>
      </c>
      <c r="K396" s="54">
        <f t="shared" ref="K396" si="205">I396*$M$4</f>
        <v>0</v>
      </c>
      <c r="L396" s="320"/>
      <c r="M396" s="77">
        <f t="shared" ref="M396" si="206">L396*K396</f>
        <v>0</v>
      </c>
      <c r="N396" s="376" t="e">
        <f t="shared" ref="N396:N447" si="207">IF(B396="","",(K396-O396)/K396)</f>
        <v>#REF!</v>
      </c>
      <c r="O396" s="374" t="e">
        <f>IF(B396="","",_xlfn.XLOOKUP(B396,#REF!,#REF!))</f>
        <v>#REF!</v>
      </c>
      <c r="P396" s="375">
        <f>IFERROR(IF(B396="","",_xlfn.XLOOKUP(B396,'[1]Order Sheet'!$A:$A,'[1]Order Sheet'!$T:$T)),0)</f>
        <v>78</v>
      </c>
      <c r="Q396" s="45"/>
      <c r="R396" s="303" t="e">
        <f t="shared" ref="R396:R447" si="208">O396/0.7</f>
        <v>#REF!</v>
      </c>
      <c r="S396" s="303" t="e">
        <f t="shared" ref="S396:S447" si="209">R396-O396</f>
        <v>#REF!</v>
      </c>
      <c r="T396" s="376" t="e">
        <f t="shared" ref="T396:T447" si="210">+S396/R396</f>
        <v>#REF!</v>
      </c>
      <c r="U396" s="303" t="e">
        <f t="shared" ref="U396:U445" si="211">IF(T396&gt;N396,R396,K396)</f>
        <v>#REF!</v>
      </c>
      <c r="V396" s="303" t="e">
        <f>+U396/M$4</f>
        <v>#REF!</v>
      </c>
      <c r="W396" s="376" t="e">
        <f>(+U396-O396)/U396</f>
        <v>#REF!</v>
      </c>
      <c r="X396" s="303" t="e">
        <f>+V396-I396</f>
        <v>#REF!</v>
      </c>
    </row>
    <row r="397" spans="1:24" s="23" customFormat="1" ht="15">
      <c r="A397" s="26"/>
      <c r="B397" s="78"/>
      <c r="C397" s="65"/>
      <c r="D397" s="123"/>
      <c r="E397" s="45"/>
      <c r="F397" s="334"/>
      <c r="G397" s="45"/>
      <c r="H397" s="45"/>
      <c r="I397" s="48"/>
      <c r="K397" s="58"/>
      <c r="L397" s="324"/>
      <c r="M397" s="91"/>
      <c r="N397" s="376"/>
      <c r="Q397" s="45"/>
      <c r="R397" s="303"/>
      <c r="S397" s="303"/>
      <c r="T397" s="376"/>
      <c r="U397" s="303"/>
      <c r="V397" s="303"/>
      <c r="W397" s="376"/>
    </row>
    <row r="398" spans="1:24" s="23" customFormat="1" ht="15">
      <c r="A398" s="26"/>
      <c r="B398" s="78"/>
      <c r="C398" s="65"/>
      <c r="D398" s="124"/>
      <c r="E398" s="45"/>
      <c r="F398" s="334"/>
      <c r="G398" s="45"/>
      <c r="H398" s="45"/>
      <c r="I398" s="48"/>
      <c r="K398" s="58"/>
      <c r="L398" s="324"/>
      <c r="M398" s="91"/>
      <c r="N398" s="376"/>
      <c r="Q398" s="45"/>
      <c r="R398" s="303"/>
      <c r="S398" s="303"/>
      <c r="T398" s="376"/>
      <c r="U398" s="303"/>
      <c r="V398" s="303"/>
      <c r="W398" s="376"/>
    </row>
    <row r="399" spans="1:24" s="23" customFormat="1" ht="15">
      <c r="A399" s="26"/>
      <c r="B399" s="78"/>
      <c r="C399" s="65"/>
      <c r="D399" s="124"/>
      <c r="E399" s="45"/>
      <c r="F399" s="334"/>
      <c r="G399" s="45"/>
      <c r="H399" s="45"/>
      <c r="I399" s="48"/>
      <c r="K399" s="58"/>
      <c r="L399" s="324"/>
      <c r="M399" s="91"/>
      <c r="N399" s="376"/>
      <c r="Q399" s="45"/>
      <c r="R399" s="303"/>
      <c r="S399" s="303"/>
      <c r="T399" s="376"/>
      <c r="U399" s="303"/>
      <c r="V399" s="303"/>
      <c r="W399" s="376"/>
    </row>
    <row r="400" spans="1:24" s="23" customFormat="1" ht="15">
      <c r="A400" s="26"/>
      <c r="B400" s="78"/>
      <c r="C400" s="65"/>
      <c r="D400" s="124"/>
      <c r="E400" s="45"/>
      <c r="F400" s="334"/>
      <c r="G400" s="45"/>
      <c r="H400" s="45"/>
      <c r="I400" s="48"/>
      <c r="K400" s="58"/>
      <c r="L400" s="324"/>
      <c r="M400" s="91"/>
      <c r="N400" s="376"/>
      <c r="Q400" s="45"/>
      <c r="R400" s="303"/>
      <c r="S400" s="303"/>
      <c r="T400" s="376"/>
      <c r="U400" s="303"/>
      <c r="V400" s="303"/>
      <c r="W400" s="376"/>
    </row>
    <row r="401" spans="1:24" s="23" customFormat="1" ht="16" thickBot="1">
      <c r="A401" s="27"/>
      <c r="B401" s="86"/>
      <c r="C401" s="361"/>
      <c r="D401" s="125"/>
      <c r="E401" s="39"/>
      <c r="F401" s="335"/>
      <c r="G401" s="39"/>
      <c r="H401" s="39"/>
      <c r="I401" s="40"/>
      <c r="K401" s="59"/>
      <c r="L401" s="325"/>
      <c r="M401" s="61"/>
      <c r="N401" s="376"/>
      <c r="Q401" s="45"/>
      <c r="R401" s="303"/>
      <c r="S401" s="303"/>
      <c r="T401" s="376"/>
      <c r="U401" s="303"/>
      <c r="V401" s="303"/>
      <c r="W401" s="376"/>
    </row>
    <row r="402" spans="1:24" s="23" customFormat="1" ht="15">
      <c r="A402" s="25"/>
      <c r="B402" s="62" t="s">
        <v>123</v>
      </c>
      <c r="C402" s="355"/>
      <c r="D402" s="122" t="s">
        <v>317</v>
      </c>
      <c r="E402" s="29" t="s">
        <v>248</v>
      </c>
      <c r="F402" s="333" t="s">
        <v>1058</v>
      </c>
      <c r="G402" s="29">
        <v>12</v>
      </c>
      <c r="H402" s="29">
        <v>144</v>
      </c>
      <c r="I402" s="30">
        <v>18.922118655462182</v>
      </c>
      <c r="K402" s="54">
        <f t="shared" ref="K402" si="212">I402*$M$4</f>
        <v>0</v>
      </c>
      <c r="L402" s="320"/>
      <c r="M402" s="77">
        <f t="shared" ref="M402" si="213">L402*K402</f>
        <v>0</v>
      </c>
      <c r="N402" s="376" t="e">
        <f t="shared" si="207"/>
        <v>#REF!</v>
      </c>
      <c r="O402" s="374" t="e">
        <f>IF(B402="","",_xlfn.XLOOKUP(B402,#REF!,#REF!))</f>
        <v>#REF!</v>
      </c>
      <c r="P402" s="375">
        <f>IFERROR(IF(B402="","",_xlfn.XLOOKUP(B402,'[1]Order Sheet'!$A:$A,'[1]Order Sheet'!$T:$T)),0)</f>
        <v>0</v>
      </c>
      <c r="Q402" s="45"/>
      <c r="R402" s="303" t="e">
        <f t="shared" si="208"/>
        <v>#REF!</v>
      </c>
      <c r="S402" s="303" t="e">
        <f t="shared" si="209"/>
        <v>#REF!</v>
      </c>
      <c r="T402" s="376" t="e">
        <f t="shared" si="210"/>
        <v>#REF!</v>
      </c>
      <c r="U402" s="303" t="e">
        <f t="shared" si="211"/>
        <v>#REF!</v>
      </c>
      <c r="V402" s="303" t="e">
        <f>+U402/M$4</f>
        <v>#REF!</v>
      </c>
      <c r="W402" s="376" t="e">
        <f>(+U402-O402)/U402</f>
        <v>#REF!</v>
      </c>
      <c r="X402" s="303" t="e">
        <f>+V402-I402</f>
        <v>#REF!</v>
      </c>
    </row>
    <row r="403" spans="1:24" s="23" customFormat="1" ht="15">
      <c r="A403" s="26"/>
      <c r="B403" s="78"/>
      <c r="C403" s="65"/>
      <c r="D403" s="123"/>
      <c r="E403" s="45"/>
      <c r="F403" s="334"/>
      <c r="G403" s="45"/>
      <c r="H403" s="45"/>
      <c r="I403" s="48"/>
      <c r="K403" s="58"/>
      <c r="L403" s="324"/>
      <c r="M403" s="91"/>
      <c r="N403" s="376"/>
      <c r="Q403" s="45"/>
      <c r="R403" s="303"/>
      <c r="S403" s="303"/>
      <c r="T403" s="376"/>
      <c r="U403" s="303"/>
      <c r="V403" s="303"/>
      <c r="W403" s="376"/>
    </row>
    <row r="404" spans="1:24" s="23" customFormat="1" ht="15">
      <c r="A404" s="26"/>
      <c r="B404" s="78"/>
      <c r="C404" s="65"/>
      <c r="D404" s="124"/>
      <c r="E404" s="45"/>
      <c r="F404" s="334"/>
      <c r="G404" s="45"/>
      <c r="H404" s="45"/>
      <c r="I404" s="48"/>
      <c r="K404" s="58"/>
      <c r="L404" s="324"/>
      <c r="M404" s="91"/>
      <c r="N404" s="376"/>
      <c r="Q404" s="45"/>
      <c r="R404" s="303"/>
      <c r="S404" s="303"/>
      <c r="T404" s="376"/>
      <c r="U404" s="303"/>
      <c r="V404" s="303"/>
      <c r="W404" s="376"/>
    </row>
    <row r="405" spans="1:24" s="23" customFormat="1" ht="15">
      <c r="A405" s="26"/>
      <c r="B405" s="78"/>
      <c r="C405" s="65"/>
      <c r="D405" s="124"/>
      <c r="E405" s="45"/>
      <c r="F405" s="334"/>
      <c r="G405" s="45"/>
      <c r="H405" s="45"/>
      <c r="I405" s="48"/>
      <c r="K405" s="58"/>
      <c r="L405" s="324"/>
      <c r="M405" s="91"/>
      <c r="N405" s="376"/>
      <c r="Q405" s="45"/>
      <c r="R405" s="303"/>
      <c r="S405" s="303"/>
      <c r="T405" s="376"/>
      <c r="U405" s="303"/>
      <c r="V405" s="303"/>
      <c r="W405" s="376"/>
    </row>
    <row r="406" spans="1:24" s="23" customFormat="1" ht="15">
      <c r="A406" s="26"/>
      <c r="B406" s="78"/>
      <c r="C406" s="65"/>
      <c r="D406" s="124"/>
      <c r="E406" s="45"/>
      <c r="F406" s="334"/>
      <c r="G406" s="45"/>
      <c r="H406" s="45"/>
      <c r="I406" s="48"/>
      <c r="K406" s="58"/>
      <c r="L406" s="324"/>
      <c r="M406" s="91"/>
      <c r="N406" s="376"/>
      <c r="Q406" s="45"/>
      <c r="R406" s="303"/>
      <c r="S406" s="303"/>
      <c r="T406" s="376"/>
      <c r="U406" s="303"/>
      <c r="V406" s="303"/>
      <c r="W406" s="376"/>
    </row>
    <row r="407" spans="1:24" s="23" customFormat="1" ht="16" thickBot="1">
      <c r="A407" s="27"/>
      <c r="B407" s="86"/>
      <c r="C407" s="361"/>
      <c r="D407" s="125"/>
      <c r="E407" s="39"/>
      <c r="F407" s="335"/>
      <c r="G407" s="39"/>
      <c r="H407" s="39"/>
      <c r="I407" s="40"/>
      <c r="K407" s="59"/>
      <c r="L407" s="325"/>
      <c r="M407" s="61"/>
      <c r="N407" s="376"/>
      <c r="Q407" s="45"/>
      <c r="R407" s="303"/>
      <c r="S407" s="303"/>
      <c r="T407" s="376"/>
      <c r="U407" s="303"/>
      <c r="V407" s="303"/>
      <c r="W407" s="376"/>
    </row>
    <row r="408" spans="1:24" s="23" customFormat="1" ht="15">
      <c r="A408" s="25"/>
      <c r="B408" s="62" t="s">
        <v>124</v>
      </c>
      <c r="C408" s="355"/>
      <c r="D408" s="122" t="s">
        <v>318</v>
      </c>
      <c r="E408" s="29" t="s">
        <v>248</v>
      </c>
      <c r="F408" s="333" t="s">
        <v>1058</v>
      </c>
      <c r="G408" s="22">
        <v>10</v>
      </c>
      <c r="H408" s="22">
        <v>100</v>
      </c>
      <c r="I408" s="30">
        <v>19.581954117647058</v>
      </c>
      <c r="K408" s="54">
        <f t="shared" ref="K408" si="214">I408*$M$4</f>
        <v>0</v>
      </c>
      <c r="L408" s="320"/>
      <c r="M408" s="77">
        <f t="shared" ref="M408" si="215">L408*K408</f>
        <v>0</v>
      </c>
      <c r="N408" s="376" t="e">
        <f t="shared" si="207"/>
        <v>#REF!</v>
      </c>
      <c r="O408" s="374" t="e">
        <f>IF(B408="","",_xlfn.XLOOKUP(B408,#REF!,#REF!))</f>
        <v>#REF!</v>
      </c>
      <c r="P408" s="375">
        <f>IFERROR(IF(B408="","",_xlfn.XLOOKUP(B408,'[1]Order Sheet'!$A:$A,'[1]Order Sheet'!$T:$T)),0)</f>
        <v>0</v>
      </c>
      <c r="Q408" s="45"/>
      <c r="R408" s="303" t="e">
        <f t="shared" si="208"/>
        <v>#REF!</v>
      </c>
      <c r="S408" s="303" t="e">
        <f t="shared" si="209"/>
        <v>#REF!</v>
      </c>
      <c r="T408" s="376" t="e">
        <f t="shared" si="210"/>
        <v>#REF!</v>
      </c>
      <c r="U408" s="303" t="e">
        <f t="shared" si="211"/>
        <v>#REF!</v>
      </c>
      <c r="V408" s="303" t="e">
        <f>+U408/M$4</f>
        <v>#REF!</v>
      </c>
      <c r="W408" s="376" t="e">
        <f>(+U408-O408)/U408</f>
        <v>#REF!</v>
      </c>
      <c r="X408" s="303" t="e">
        <f>+V408-I408</f>
        <v>#REF!</v>
      </c>
    </row>
    <row r="409" spans="1:24" s="23" customFormat="1" ht="15">
      <c r="A409" s="26"/>
      <c r="B409" s="78"/>
      <c r="C409" s="65"/>
      <c r="D409" s="123"/>
      <c r="E409" s="45"/>
      <c r="F409" s="334"/>
      <c r="G409" s="45"/>
      <c r="H409" s="45"/>
      <c r="I409" s="48"/>
      <c r="K409" s="58"/>
      <c r="L409" s="324"/>
      <c r="M409" s="91"/>
      <c r="N409" s="376"/>
      <c r="Q409" s="45"/>
      <c r="R409" s="303"/>
      <c r="S409" s="303"/>
      <c r="T409" s="376"/>
      <c r="U409" s="303"/>
      <c r="V409" s="303"/>
      <c r="W409" s="376"/>
    </row>
    <row r="410" spans="1:24" s="23" customFormat="1" ht="15">
      <c r="A410" s="26"/>
      <c r="B410" s="78"/>
      <c r="C410" s="65"/>
      <c r="D410" s="124"/>
      <c r="E410" s="45"/>
      <c r="F410" s="334"/>
      <c r="G410" s="45"/>
      <c r="H410" s="45"/>
      <c r="I410" s="48"/>
      <c r="K410" s="58"/>
      <c r="L410" s="324"/>
      <c r="M410" s="91"/>
      <c r="N410" s="376"/>
      <c r="Q410" s="45"/>
      <c r="R410" s="303"/>
      <c r="S410" s="303"/>
      <c r="T410" s="376"/>
      <c r="U410" s="303"/>
      <c r="V410" s="303"/>
      <c r="W410" s="376"/>
    </row>
    <row r="411" spans="1:24" s="23" customFormat="1" ht="15">
      <c r="A411" s="26"/>
      <c r="B411" s="78"/>
      <c r="C411" s="65"/>
      <c r="D411" s="124"/>
      <c r="E411" s="45"/>
      <c r="F411" s="334"/>
      <c r="G411" s="45"/>
      <c r="H411" s="45"/>
      <c r="I411" s="48"/>
      <c r="K411" s="58"/>
      <c r="L411" s="324"/>
      <c r="M411" s="91"/>
      <c r="N411" s="376"/>
      <c r="Q411" s="45"/>
      <c r="R411" s="303"/>
      <c r="S411" s="303"/>
      <c r="T411" s="376"/>
      <c r="U411" s="303"/>
      <c r="V411" s="303"/>
      <c r="W411" s="376"/>
    </row>
    <row r="412" spans="1:24" s="23" customFormat="1" ht="15">
      <c r="A412" s="26"/>
      <c r="B412" s="78"/>
      <c r="C412" s="65"/>
      <c r="D412" s="124"/>
      <c r="E412" s="45"/>
      <c r="F412" s="334"/>
      <c r="G412" s="45"/>
      <c r="H412" s="45"/>
      <c r="I412" s="48"/>
      <c r="K412" s="58"/>
      <c r="L412" s="324"/>
      <c r="M412" s="91"/>
      <c r="N412" s="376"/>
      <c r="Q412" s="45"/>
      <c r="R412" s="303"/>
      <c r="S412" s="303"/>
      <c r="T412" s="376"/>
      <c r="U412" s="303"/>
      <c r="V412" s="303"/>
      <c r="W412" s="376"/>
    </row>
    <row r="413" spans="1:24" s="23" customFormat="1" ht="16" thickBot="1">
      <c r="A413" s="27"/>
      <c r="B413" s="86"/>
      <c r="C413" s="361"/>
      <c r="D413" s="125"/>
      <c r="E413" s="39"/>
      <c r="F413" s="335"/>
      <c r="G413" s="39"/>
      <c r="H413" s="39"/>
      <c r="I413" s="40"/>
      <c r="K413" s="59"/>
      <c r="L413" s="325"/>
      <c r="M413" s="61"/>
      <c r="N413" s="376"/>
      <c r="Q413" s="45"/>
      <c r="R413" s="303"/>
      <c r="S413" s="303"/>
      <c r="T413" s="376"/>
      <c r="U413" s="303"/>
      <c r="V413" s="303"/>
      <c r="W413" s="376"/>
    </row>
    <row r="414" spans="1:24" s="23" customFormat="1" ht="15">
      <c r="A414" s="25"/>
      <c r="B414" s="62" t="s">
        <v>75</v>
      </c>
      <c r="C414" s="355"/>
      <c r="D414" s="122" t="s">
        <v>319</v>
      </c>
      <c r="E414" s="29" t="s">
        <v>248</v>
      </c>
      <c r="F414" s="333" t="s">
        <v>1059</v>
      </c>
      <c r="G414" s="29">
        <v>10</v>
      </c>
      <c r="H414" s="29">
        <v>200</v>
      </c>
      <c r="I414" s="30">
        <v>13.208400000000001</v>
      </c>
      <c r="K414" s="54">
        <f t="shared" ref="K414" si="216">I414*$M$4</f>
        <v>0</v>
      </c>
      <c r="L414" s="320"/>
      <c r="M414" s="77">
        <f t="shared" ref="M414" si="217">L414*K414</f>
        <v>0</v>
      </c>
      <c r="N414" s="376" t="e">
        <f t="shared" si="207"/>
        <v>#REF!</v>
      </c>
      <c r="O414" s="374" t="e">
        <f>IF(B414="","",_xlfn.XLOOKUP(B414,#REF!,#REF!))</f>
        <v>#REF!</v>
      </c>
      <c r="P414" s="375">
        <f>IFERROR(IF(B414="","",_xlfn.XLOOKUP(B414,'[1]Order Sheet'!$A:$A,'[1]Order Sheet'!$T:$T)),0)</f>
        <v>789</v>
      </c>
      <c r="Q414" s="45"/>
      <c r="R414" s="303" t="e">
        <f t="shared" si="208"/>
        <v>#REF!</v>
      </c>
      <c r="S414" s="303" t="e">
        <f t="shared" si="209"/>
        <v>#REF!</v>
      </c>
      <c r="T414" s="376" t="e">
        <f t="shared" si="210"/>
        <v>#REF!</v>
      </c>
      <c r="U414" s="303" t="e">
        <f t="shared" si="211"/>
        <v>#REF!</v>
      </c>
      <c r="V414" s="303">
        <f>+I414</f>
        <v>13.208400000000001</v>
      </c>
      <c r="W414" s="376" t="e">
        <f>(+U414-O414)/U414</f>
        <v>#REF!</v>
      </c>
      <c r="X414" s="303">
        <f>+V414-I414</f>
        <v>0</v>
      </c>
    </row>
    <row r="415" spans="1:24" s="23" customFormat="1" ht="15">
      <c r="A415" s="26"/>
      <c r="B415" s="78"/>
      <c r="C415" s="65"/>
      <c r="D415" s="123"/>
      <c r="E415" s="45"/>
      <c r="F415" s="334"/>
      <c r="G415" s="45"/>
      <c r="H415" s="45"/>
      <c r="I415" s="48"/>
      <c r="K415" s="58"/>
      <c r="L415" s="324"/>
      <c r="M415" s="91"/>
      <c r="N415" s="376"/>
      <c r="Q415" s="45"/>
      <c r="R415" s="303"/>
      <c r="S415" s="303"/>
      <c r="T415" s="376"/>
      <c r="U415" s="303"/>
      <c r="V415" s="303"/>
      <c r="W415" s="376"/>
    </row>
    <row r="416" spans="1:24" s="23" customFormat="1" ht="15">
      <c r="A416" s="26"/>
      <c r="B416" s="78"/>
      <c r="C416" s="65"/>
      <c r="D416" s="124"/>
      <c r="E416" s="45"/>
      <c r="F416" s="334"/>
      <c r="G416" s="45"/>
      <c r="H416" s="45"/>
      <c r="I416" s="48"/>
      <c r="K416" s="58"/>
      <c r="L416" s="324"/>
      <c r="M416" s="91"/>
      <c r="N416" s="376"/>
      <c r="Q416" s="45"/>
      <c r="R416" s="303"/>
      <c r="S416" s="303"/>
      <c r="T416" s="376"/>
      <c r="U416" s="303"/>
      <c r="V416" s="303"/>
      <c r="W416" s="376"/>
    </row>
    <row r="417" spans="1:24" s="23" customFormat="1" ht="15">
      <c r="A417" s="26"/>
      <c r="B417" s="78"/>
      <c r="C417" s="65"/>
      <c r="D417" s="124"/>
      <c r="E417" s="45"/>
      <c r="F417" s="334"/>
      <c r="G417" s="45"/>
      <c r="H417" s="45"/>
      <c r="I417" s="48"/>
      <c r="K417" s="58"/>
      <c r="L417" s="324"/>
      <c r="M417" s="91"/>
      <c r="N417" s="376"/>
      <c r="Q417" s="45"/>
      <c r="R417" s="303"/>
      <c r="S417" s="303"/>
      <c r="T417" s="376"/>
      <c r="U417" s="303"/>
      <c r="V417" s="303"/>
      <c r="W417" s="376"/>
    </row>
    <row r="418" spans="1:24" s="23" customFormat="1" ht="15">
      <c r="A418" s="26"/>
      <c r="B418" s="78"/>
      <c r="C418" s="65"/>
      <c r="D418" s="124"/>
      <c r="E418" s="45"/>
      <c r="F418" s="334"/>
      <c r="G418" s="45"/>
      <c r="H418" s="45"/>
      <c r="I418" s="48"/>
      <c r="K418" s="58"/>
      <c r="L418" s="324"/>
      <c r="M418" s="91"/>
      <c r="N418" s="376"/>
      <c r="Q418" s="45"/>
      <c r="R418" s="303"/>
      <c r="S418" s="303"/>
      <c r="T418" s="376"/>
      <c r="U418" s="303"/>
      <c r="V418" s="303"/>
      <c r="W418" s="376"/>
    </row>
    <row r="419" spans="1:24" s="23" customFormat="1" ht="16" thickBot="1">
      <c r="A419" s="27"/>
      <c r="B419" s="86"/>
      <c r="C419" s="361"/>
      <c r="D419" s="125"/>
      <c r="E419" s="39"/>
      <c r="F419" s="335"/>
      <c r="G419" s="39"/>
      <c r="H419" s="39"/>
      <c r="I419" s="40"/>
      <c r="K419" s="59"/>
      <c r="L419" s="325"/>
      <c r="M419" s="61"/>
      <c r="N419" s="376"/>
      <c r="Q419" s="45"/>
      <c r="R419" s="303"/>
      <c r="S419" s="303"/>
      <c r="T419" s="376"/>
      <c r="U419" s="303"/>
      <c r="V419" s="303"/>
      <c r="W419" s="376"/>
    </row>
    <row r="420" spans="1:24" s="23" customFormat="1" ht="15">
      <c r="A420" s="25"/>
      <c r="B420" s="62" t="s">
        <v>76</v>
      </c>
      <c r="C420" s="355"/>
      <c r="D420" s="121" t="s">
        <v>320</v>
      </c>
      <c r="E420" s="29" t="s">
        <v>248</v>
      </c>
      <c r="F420" s="333" t="s">
        <v>1059</v>
      </c>
      <c r="G420" s="29">
        <v>10</v>
      </c>
      <c r="H420" s="29">
        <v>200</v>
      </c>
      <c r="I420" s="30">
        <v>12.7224</v>
      </c>
      <c r="K420" s="54">
        <f t="shared" ref="K420" si="218">I420*$M$4</f>
        <v>0</v>
      </c>
      <c r="L420" s="320"/>
      <c r="M420" s="77">
        <f t="shared" ref="M420" si="219">L420*K420</f>
        <v>0</v>
      </c>
      <c r="N420" s="376" t="e">
        <f t="shared" si="207"/>
        <v>#REF!</v>
      </c>
      <c r="O420" s="374" t="e">
        <f>IF(B420="","",_xlfn.XLOOKUP(B420,#REF!,#REF!))</f>
        <v>#REF!</v>
      </c>
      <c r="P420" s="375">
        <f>IFERROR(IF(B420="","",_xlfn.XLOOKUP(B420,'[1]Order Sheet'!$A:$A,'[1]Order Sheet'!$T:$T)),0)</f>
        <v>460</v>
      </c>
      <c r="Q420" s="45"/>
      <c r="R420" s="303" t="e">
        <f t="shared" si="208"/>
        <v>#REF!</v>
      </c>
      <c r="S420" s="303" t="e">
        <f t="shared" si="209"/>
        <v>#REF!</v>
      </c>
      <c r="T420" s="376" t="e">
        <f t="shared" si="210"/>
        <v>#REF!</v>
      </c>
      <c r="U420" s="303" t="e">
        <f t="shared" si="211"/>
        <v>#REF!</v>
      </c>
      <c r="V420" s="303">
        <f>+I420</f>
        <v>12.7224</v>
      </c>
      <c r="W420" s="376" t="e">
        <f>(+U420-O420)/U420</f>
        <v>#REF!</v>
      </c>
      <c r="X420" s="303">
        <f>+V420-I420</f>
        <v>0</v>
      </c>
    </row>
    <row r="421" spans="1:24" s="23" customFormat="1" ht="15">
      <c r="A421" s="26"/>
      <c r="B421" s="78"/>
      <c r="C421" s="65"/>
      <c r="D421" s="79"/>
      <c r="E421" s="45"/>
      <c r="F421" s="334"/>
      <c r="G421" s="45"/>
      <c r="H421" s="45"/>
      <c r="I421" s="48"/>
      <c r="K421" s="58"/>
      <c r="L421" s="324"/>
      <c r="M421" s="91"/>
      <c r="N421" s="376"/>
      <c r="Q421" s="45"/>
      <c r="R421" s="303"/>
      <c r="S421" s="303"/>
      <c r="T421" s="376"/>
      <c r="U421" s="303"/>
      <c r="V421" s="303"/>
      <c r="W421" s="376"/>
    </row>
    <row r="422" spans="1:24" s="23" customFormat="1" ht="15">
      <c r="A422" s="26"/>
      <c r="B422" s="78"/>
      <c r="C422" s="65"/>
      <c r="D422" s="44"/>
      <c r="E422" s="45"/>
      <c r="F422" s="334"/>
      <c r="G422" s="45"/>
      <c r="H422" s="45"/>
      <c r="I422" s="48"/>
      <c r="K422" s="58"/>
      <c r="L422" s="324"/>
      <c r="M422" s="91"/>
      <c r="N422" s="376"/>
      <c r="Q422" s="45"/>
      <c r="R422" s="303"/>
      <c r="S422" s="303"/>
      <c r="T422" s="376"/>
      <c r="U422" s="303"/>
      <c r="V422" s="303"/>
      <c r="W422" s="376"/>
    </row>
    <row r="423" spans="1:24" s="23" customFormat="1" ht="15">
      <c r="A423" s="26"/>
      <c r="B423" s="78"/>
      <c r="C423" s="65"/>
      <c r="D423" s="44"/>
      <c r="E423" s="45"/>
      <c r="F423" s="334"/>
      <c r="G423" s="45"/>
      <c r="H423" s="45"/>
      <c r="I423" s="48"/>
      <c r="K423" s="58"/>
      <c r="L423" s="324"/>
      <c r="M423" s="91"/>
      <c r="N423" s="376"/>
      <c r="Q423" s="45"/>
      <c r="R423" s="303"/>
      <c r="S423" s="303"/>
      <c r="T423" s="376"/>
      <c r="U423" s="303"/>
      <c r="V423" s="303"/>
      <c r="W423" s="376"/>
    </row>
    <row r="424" spans="1:24" s="23" customFormat="1" ht="15">
      <c r="A424" s="26"/>
      <c r="B424" s="78"/>
      <c r="C424" s="65"/>
      <c r="D424" s="44"/>
      <c r="E424" s="45"/>
      <c r="F424" s="334"/>
      <c r="G424" s="45"/>
      <c r="H424" s="45"/>
      <c r="I424" s="48"/>
      <c r="K424" s="58"/>
      <c r="L424" s="324"/>
      <c r="M424" s="91"/>
      <c r="N424" s="376"/>
      <c r="Q424" s="45"/>
      <c r="R424" s="303"/>
      <c r="S424" s="303"/>
      <c r="T424" s="376"/>
      <c r="U424" s="303"/>
      <c r="V424" s="303"/>
      <c r="W424" s="376"/>
    </row>
    <row r="425" spans="1:24" s="23" customFormat="1" ht="16" thickBot="1">
      <c r="A425" s="27"/>
      <c r="B425" s="86"/>
      <c r="C425" s="361"/>
      <c r="D425" s="43"/>
      <c r="E425" s="39"/>
      <c r="F425" s="335"/>
      <c r="G425" s="39"/>
      <c r="H425" s="39"/>
      <c r="I425" s="40"/>
      <c r="K425" s="59"/>
      <c r="L425" s="325"/>
      <c r="M425" s="61"/>
      <c r="N425" s="376"/>
      <c r="Q425" s="45"/>
      <c r="R425" s="303"/>
      <c r="S425" s="303"/>
      <c r="T425" s="376"/>
      <c r="U425" s="303"/>
      <c r="V425" s="303"/>
      <c r="W425" s="376"/>
    </row>
    <row r="426" spans="1:24" s="23" customFormat="1" ht="15">
      <c r="A426" s="25"/>
      <c r="B426" s="62" t="s">
        <v>83</v>
      </c>
      <c r="C426" s="355"/>
      <c r="D426" s="122" t="s">
        <v>321</v>
      </c>
      <c r="E426" s="29" t="s">
        <v>248</v>
      </c>
      <c r="F426" s="333" t="s">
        <v>1060</v>
      </c>
      <c r="G426" s="29">
        <v>10</v>
      </c>
      <c r="H426" s="29">
        <v>100</v>
      </c>
      <c r="I426" s="30">
        <v>12.8088</v>
      </c>
      <c r="K426" s="54">
        <f t="shared" ref="K426" si="220">I426*$M$4</f>
        <v>0</v>
      </c>
      <c r="L426" s="320"/>
      <c r="M426" s="77">
        <f t="shared" ref="M426" si="221">L426*K426</f>
        <v>0</v>
      </c>
      <c r="N426" s="376" t="e">
        <f t="shared" si="207"/>
        <v>#REF!</v>
      </c>
      <c r="O426" s="374" t="e">
        <f>IF(B426="","",_xlfn.XLOOKUP(B426,#REF!,#REF!))</f>
        <v>#REF!</v>
      </c>
      <c r="P426" s="375">
        <f>IFERROR(IF(B426="","",_xlfn.XLOOKUP(B426,'[1]Order Sheet'!$A:$A,'[1]Order Sheet'!$T:$T)),0)</f>
        <v>7270</v>
      </c>
      <c r="Q426" s="45"/>
      <c r="R426" s="303" t="e">
        <f t="shared" si="208"/>
        <v>#REF!</v>
      </c>
      <c r="S426" s="303" t="e">
        <f t="shared" si="209"/>
        <v>#REF!</v>
      </c>
      <c r="T426" s="376" t="e">
        <f t="shared" si="210"/>
        <v>#REF!</v>
      </c>
      <c r="U426" s="303" t="e">
        <f t="shared" si="211"/>
        <v>#REF!</v>
      </c>
      <c r="V426" s="303">
        <f>+I426</f>
        <v>12.8088</v>
      </c>
      <c r="W426" s="376" t="e">
        <f>(+U426-O426)/U426</f>
        <v>#REF!</v>
      </c>
      <c r="X426" s="303">
        <f>+V426-I426</f>
        <v>0</v>
      </c>
    </row>
    <row r="427" spans="1:24" s="23" customFormat="1" ht="15">
      <c r="A427" s="26"/>
      <c r="B427" s="78"/>
      <c r="C427" s="65"/>
      <c r="D427" s="79"/>
      <c r="E427" s="45"/>
      <c r="F427" s="334"/>
      <c r="G427" s="45"/>
      <c r="H427" s="45"/>
      <c r="I427" s="48"/>
      <c r="K427" s="58"/>
      <c r="L427" s="324"/>
      <c r="M427" s="91"/>
      <c r="N427" s="376"/>
      <c r="Q427" s="45"/>
      <c r="R427" s="303"/>
      <c r="S427" s="303"/>
      <c r="T427" s="376"/>
      <c r="U427" s="303"/>
      <c r="V427" s="303"/>
      <c r="W427" s="376"/>
    </row>
    <row r="428" spans="1:24" s="23" customFormat="1" ht="15">
      <c r="A428" s="26"/>
      <c r="B428" s="78"/>
      <c r="C428" s="65"/>
      <c r="D428" s="44"/>
      <c r="E428" s="45"/>
      <c r="F428" s="334"/>
      <c r="G428" s="45"/>
      <c r="H428" s="45"/>
      <c r="I428" s="48"/>
      <c r="K428" s="58"/>
      <c r="L428" s="324"/>
      <c r="M428" s="91"/>
      <c r="N428" s="376"/>
      <c r="Q428" s="45"/>
      <c r="R428" s="303"/>
      <c r="S428" s="303"/>
      <c r="T428" s="376"/>
      <c r="U428" s="303"/>
      <c r="V428" s="303"/>
      <c r="W428" s="376"/>
    </row>
    <row r="429" spans="1:24" s="23" customFormat="1" ht="15">
      <c r="A429" s="26"/>
      <c r="B429" s="78"/>
      <c r="C429" s="65"/>
      <c r="D429" s="44"/>
      <c r="E429" s="45"/>
      <c r="F429" s="334"/>
      <c r="G429" s="45"/>
      <c r="H429" s="45"/>
      <c r="I429" s="48"/>
      <c r="K429" s="58"/>
      <c r="L429" s="324"/>
      <c r="M429" s="91"/>
      <c r="N429" s="376"/>
      <c r="Q429" s="45"/>
      <c r="R429" s="303"/>
      <c r="S429" s="303"/>
      <c r="T429" s="376"/>
      <c r="U429" s="303"/>
      <c r="V429" s="303"/>
      <c r="W429" s="376"/>
    </row>
    <row r="430" spans="1:24" s="23" customFormat="1" ht="15">
      <c r="A430" s="26"/>
      <c r="B430" s="78"/>
      <c r="C430" s="65"/>
      <c r="D430" s="44"/>
      <c r="E430" s="45"/>
      <c r="F430" s="334"/>
      <c r="G430" s="45"/>
      <c r="H430" s="45"/>
      <c r="I430" s="48"/>
      <c r="K430" s="58"/>
      <c r="L430" s="324"/>
      <c r="M430" s="91"/>
      <c r="N430" s="376"/>
      <c r="Q430" s="45"/>
      <c r="R430" s="303"/>
      <c r="S430" s="303"/>
      <c r="T430" s="376"/>
      <c r="U430" s="303"/>
      <c r="V430" s="303"/>
      <c r="W430" s="376"/>
    </row>
    <row r="431" spans="1:24" s="23" customFormat="1" ht="16" thickBot="1">
      <c r="A431" s="27"/>
      <c r="B431" s="86"/>
      <c r="C431" s="361"/>
      <c r="D431" s="43"/>
      <c r="E431" s="39"/>
      <c r="F431" s="335"/>
      <c r="G431" s="39"/>
      <c r="H431" s="39"/>
      <c r="I431" s="40"/>
      <c r="K431" s="59"/>
      <c r="L431" s="325"/>
      <c r="M431" s="61"/>
      <c r="N431" s="376"/>
      <c r="Q431" s="45"/>
      <c r="R431" s="303"/>
      <c r="S431" s="303"/>
      <c r="T431" s="376"/>
      <c r="U431" s="303"/>
      <c r="V431" s="303"/>
      <c r="W431" s="376"/>
    </row>
    <row r="432" spans="1:24" s="23" customFormat="1" ht="15">
      <c r="A432" s="25"/>
      <c r="B432" s="62" t="s">
        <v>81</v>
      </c>
      <c r="C432" s="364"/>
      <c r="D432" s="131" t="s">
        <v>322</v>
      </c>
      <c r="E432" s="29" t="s">
        <v>249</v>
      </c>
      <c r="F432" s="333" t="s">
        <v>1059</v>
      </c>
      <c r="G432" s="29">
        <v>10</v>
      </c>
      <c r="H432" s="29">
        <v>100</v>
      </c>
      <c r="I432" s="30">
        <v>13.8132</v>
      </c>
      <c r="K432" s="54">
        <f t="shared" ref="K432:K433" si="222">I432*$M$4</f>
        <v>0</v>
      </c>
      <c r="L432" s="320"/>
      <c r="M432" s="77">
        <f t="shared" ref="M432:M433" si="223">L432*K432</f>
        <v>0</v>
      </c>
      <c r="N432" s="376" t="e">
        <f t="shared" si="207"/>
        <v>#REF!</v>
      </c>
      <c r="O432" s="374" t="e">
        <f>IF(B432="","",_xlfn.XLOOKUP(B432,#REF!,#REF!))</f>
        <v>#REF!</v>
      </c>
      <c r="P432" s="375">
        <f>IFERROR(IF(B432="","",_xlfn.XLOOKUP(B432,'[1]Order Sheet'!$A:$A,'[1]Order Sheet'!$T:$T)),0)</f>
        <v>170</v>
      </c>
      <c r="Q432" s="45"/>
      <c r="R432" s="303" t="e">
        <f t="shared" si="208"/>
        <v>#REF!</v>
      </c>
      <c r="S432" s="303" t="e">
        <f t="shared" si="209"/>
        <v>#REF!</v>
      </c>
      <c r="T432" s="376" t="e">
        <f t="shared" si="210"/>
        <v>#REF!</v>
      </c>
      <c r="U432" s="303" t="e">
        <f t="shared" si="211"/>
        <v>#REF!</v>
      </c>
      <c r="V432" s="303">
        <f t="shared" ref="V432:V433" si="224">+I432</f>
        <v>13.8132</v>
      </c>
      <c r="W432" s="376" t="e">
        <f>(+U432-O432)/U432</f>
        <v>#REF!</v>
      </c>
      <c r="X432" s="303">
        <f t="shared" ref="X432:X433" si="225">+V432-I432</f>
        <v>0</v>
      </c>
    </row>
    <row r="433" spans="1:24" s="23" customFormat="1" ht="15">
      <c r="A433" s="26"/>
      <c r="B433" s="63" t="s">
        <v>82</v>
      </c>
      <c r="C433" s="362"/>
      <c r="D433" s="130" t="s">
        <v>323</v>
      </c>
      <c r="E433" s="22" t="s">
        <v>248</v>
      </c>
      <c r="F433" s="336" t="s">
        <v>1059</v>
      </c>
      <c r="G433" s="22">
        <v>10</v>
      </c>
      <c r="H433" s="22">
        <v>100</v>
      </c>
      <c r="I433" s="31">
        <v>12.906000000000001</v>
      </c>
      <c r="K433" s="55">
        <f t="shared" si="222"/>
        <v>0</v>
      </c>
      <c r="L433" s="321"/>
      <c r="M433" s="74">
        <f t="shared" si="223"/>
        <v>0</v>
      </c>
      <c r="N433" s="376" t="e">
        <f t="shared" si="207"/>
        <v>#REF!</v>
      </c>
      <c r="O433" s="374" t="e">
        <f>IF(B433="","",_xlfn.XLOOKUP(B433,#REF!,#REF!))</f>
        <v>#REF!</v>
      </c>
      <c r="P433" s="375">
        <f>IFERROR(IF(B433="","",_xlfn.XLOOKUP(B433,'[1]Order Sheet'!$A:$A,'[1]Order Sheet'!$T:$T)),0)</f>
        <v>8100</v>
      </c>
      <c r="Q433" s="45"/>
      <c r="R433" s="303" t="e">
        <f t="shared" si="208"/>
        <v>#REF!</v>
      </c>
      <c r="S433" s="303" t="e">
        <f t="shared" si="209"/>
        <v>#REF!</v>
      </c>
      <c r="T433" s="376" t="e">
        <f t="shared" si="210"/>
        <v>#REF!</v>
      </c>
      <c r="U433" s="303" t="e">
        <f t="shared" si="211"/>
        <v>#REF!</v>
      </c>
      <c r="V433" s="303">
        <f t="shared" si="224"/>
        <v>12.906000000000001</v>
      </c>
      <c r="W433" s="376" t="e">
        <f>(+U433-O433)/U433</f>
        <v>#REF!</v>
      </c>
      <c r="X433" s="303">
        <f t="shared" si="225"/>
        <v>0</v>
      </c>
    </row>
    <row r="434" spans="1:24" s="23" customFormat="1" ht="15">
      <c r="A434" s="26"/>
      <c r="B434" s="78"/>
      <c r="C434" s="65"/>
      <c r="D434" s="44"/>
      <c r="E434" s="45"/>
      <c r="F434" s="334"/>
      <c r="G434" s="45"/>
      <c r="H434" s="45"/>
      <c r="I434" s="48"/>
      <c r="K434" s="58"/>
      <c r="L434" s="324"/>
      <c r="M434" s="91"/>
      <c r="N434" s="376"/>
      <c r="Q434" s="45"/>
      <c r="R434" s="303"/>
      <c r="S434" s="303"/>
      <c r="T434" s="376"/>
      <c r="U434" s="303"/>
      <c r="V434" s="303"/>
      <c r="W434" s="376"/>
    </row>
    <row r="435" spans="1:24" s="23" customFormat="1" ht="15">
      <c r="A435" s="26"/>
      <c r="B435" s="78"/>
      <c r="C435" s="65"/>
      <c r="D435" s="44"/>
      <c r="E435" s="45"/>
      <c r="F435" s="334"/>
      <c r="G435" s="45"/>
      <c r="H435" s="45"/>
      <c r="I435" s="48"/>
      <c r="K435" s="58"/>
      <c r="L435" s="324"/>
      <c r="M435" s="91"/>
      <c r="N435" s="376"/>
      <c r="Q435" s="45"/>
      <c r="R435" s="303"/>
      <c r="S435" s="303"/>
      <c r="T435" s="376"/>
      <c r="U435" s="303"/>
      <c r="V435" s="303"/>
      <c r="W435" s="376"/>
    </row>
    <row r="436" spans="1:24" s="23" customFormat="1" ht="15">
      <c r="A436" s="26"/>
      <c r="B436" s="78"/>
      <c r="C436" s="65"/>
      <c r="D436" s="44"/>
      <c r="E436" s="45"/>
      <c r="F436" s="334"/>
      <c r="G436" s="45"/>
      <c r="H436" s="45"/>
      <c r="I436" s="48"/>
      <c r="K436" s="58"/>
      <c r="L436" s="324"/>
      <c r="M436" s="91"/>
      <c r="N436" s="376"/>
      <c r="Q436" s="45"/>
      <c r="R436" s="303"/>
      <c r="S436" s="303"/>
      <c r="T436" s="376"/>
      <c r="U436" s="303"/>
      <c r="V436" s="303"/>
      <c r="W436" s="376"/>
    </row>
    <row r="437" spans="1:24" s="23" customFormat="1" ht="16" thickBot="1">
      <c r="A437" s="27"/>
      <c r="B437" s="86"/>
      <c r="C437" s="361"/>
      <c r="D437" s="43"/>
      <c r="E437" s="39"/>
      <c r="F437" s="335"/>
      <c r="G437" s="39"/>
      <c r="H437" s="39"/>
      <c r="I437" s="40"/>
      <c r="K437" s="59"/>
      <c r="L437" s="325"/>
      <c r="M437" s="61"/>
      <c r="N437" s="376"/>
      <c r="Q437" s="45"/>
      <c r="R437" s="303"/>
      <c r="S437" s="303"/>
      <c r="T437" s="376"/>
      <c r="U437" s="303"/>
      <c r="V437" s="303"/>
      <c r="W437" s="376"/>
    </row>
    <row r="438" spans="1:24" s="23" customFormat="1" ht="15">
      <c r="A438" s="25"/>
      <c r="B438" s="62" t="s">
        <v>54</v>
      </c>
      <c r="C438" s="364"/>
      <c r="D438" s="126" t="s">
        <v>315</v>
      </c>
      <c r="E438" s="127" t="s">
        <v>249</v>
      </c>
      <c r="F438" s="337" t="s">
        <v>1061</v>
      </c>
      <c r="G438" s="29">
        <v>5</v>
      </c>
      <c r="H438" s="29">
        <v>50</v>
      </c>
      <c r="I438" s="30">
        <v>24.786000000000001</v>
      </c>
      <c r="K438" s="54">
        <f t="shared" ref="K438:K441" si="226">I438*$M$4</f>
        <v>0</v>
      </c>
      <c r="L438" s="320"/>
      <c r="M438" s="77">
        <f t="shared" ref="M438:M441" si="227">L438*K438</f>
        <v>0</v>
      </c>
      <c r="N438" s="376" t="e">
        <f t="shared" si="207"/>
        <v>#REF!</v>
      </c>
      <c r="O438" s="374" t="e">
        <f>IF(B438="","",_xlfn.XLOOKUP(B438,#REF!,#REF!))</f>
        <v>#REF!</v>
      </c>
      <c r="P438" s="375">
        <f>IFERROR(IF(B438="","",_xlfn.XLOOKUP(B438,'[1]Order Sheet'!$A:$A,'[1]Order Sheet'!$T:$T)),0)</f>
        <v>340</v>
      </c>
      <c r="Q438" s="45"/>
      <c r="R438" s="303" t="e">
        <f t="shared" si="208"/>
        <v>#REF!</v>
      </c>
      <c r="S438" s="303" t="e">
        <f t="shared" si="209"/>
        <v>#REF!</v>
      </c>
      <c r="T438" s="376" t="e">
        <f t="shared" si="210"/>
        <v>#REF!</v>
      </c>
      <c r="U438" s="303" t="e">
        <f t="shared" si="211"/>
        <v>#REF!</v>
      </c>
      <c r="V438" s="303">
        <f t="shared" ref="V438:V440" si="228">+I438</f>
        <v>24.786000000000001</v>
      </c>
      <c r="W438" s="376" t="e">
        <f>(+U438-O438)/U438</f>
        <v>#REF!</v>
      </c>
      <c r="X438" s="303">
        <f t="shared" ref="X438:X440" si="229">+V438-I438</f>
        <v>0</v>
      </c>
    </row>
    <row r="439" spans="1:24" s="23" customFormat="1" ht="15">
      <c r="A439" s="26"/>
      <c r="B439" s="63" t="s">
        <v>56</v>
      </c>
      <c r="C439" s="65"/>
      <c r="D439" s="128" t="s">
        <v>315</v>
      </c>
      <c r="E439" s="129" t="s">
        <v>248</v>
      </c>
      <c r="F439" s="338" t="s">
        <v>1061</v>
      </c>
      <c r="G439" s="22">
        <v>5</v>
      </c>
      <c r="H439" s="22">
        <v>50</v>
      </c>
      <c r="I439" s="31">
        <v>25.142400000000002</v>
      </c>
      <c r="K439" s="55">
        <f t="shared" si="226"/>
        <v>0</v>
      </c>
      <c r="L439" s="321"/>
      <c r="M439" s="74">
        <f t="shared" si="227"/>
        <v>0</v>
      </c>
      <c r="N439" s="376" t="e">
        <f t="shared" si="207"/>
        <v>#REF!</v>
      </c>
      <c r="O439" s="374" t="e">
        <f>IF(B439="","",_xlfn.XLOOKUP(B439,#REF!,#REF!))</f>
        <v>#REF!</v>
      </c>
      <c r="P439" s="375">
        <f>IFERROR(IF(B439="","",_xlfn.XLOOKUP(B439,'[1]Order Sheet'!$A:$A,'[1]Order Sheet'!$T:$T)),0)</f>
        <v>4290</v>
      </c>
      <c r="Q439" s="45"/>
      <c r="R439" s="303" t="e">
        <f t="shared" si="208"/>
        <v>#REF!</v>
      </c>
      <c r="S439" s="303" t="e">
        <f t="shared" si="209"/>
        <v>#REF!</v>
      </c>
      <c r="T439" s="376" t="e">
        <f t="shared" si="210"/>
        <v>#REF!</v>
      </c>
      <c r="U439" s="303" t="e">
        <f t="shared" si="211"/>
        <v>#REF!</v>
      </c>
      <c r="V439" s="303">
        <f t="shared" si="228"/>
        <v>25.142400000000002</v>
      </c>
      <c r="W439" s="376" t="e">
        <f>(+U439-O439)/U439</f>
        <v>#REF!</v>
      </c>
      <c r="X439" s="303">
        <f t="shared" si="229"/>
        <v>0</v>
      </c>
    </row>
    <row r="440" spans="1:24" s="23" customFormat="1" ht="15">
      <c r="A440" s="26"/>
      <c r="B440" s="63" t="s">
        <v>58</v>
      </c>
      <c r="C440" s="65"/>
      <c r="D440" s="128" t="s">
        <v>315</v>
      </c>
      <c r="E440" s="129" t="s">
        <v>151</v>
      </c>
      <c r="F440" s="338" t="s">
        <v>1061</v>
      </c>
      <c r="G440" s="22">
        <v>5</v>
      </c>
      <c r="H440" s="22">
        <v>50</v>
      </c>
      <c r="I440" s="31">
        <v>25.671600000000002</v>
      </c>
      <c r="K440" s="55">
        <f t="shared" si="226"/>
        <v>0</v>
      </c>
      <c r="L440" s="321"/>
      <c r="M440" s="74">
        <f t="shared" si="227"/>
        <v>0</v>
      </c>
      <c r="N440" s="376" t="e">
        <f t="shared" si="207"/>
        <v>#REF!</v>
      </c>
      <c r="O440" s="374" t="e">
        <f>IF(B440="","",_xlfn.XLOOKUP(B440,#REF!,#REF!))</f>
        <v>#REF!</v>
      </c>
      <c r="P440" s="375">
        <f>IFERROR(IF(B440="","",_xlfn.XLOOKUP(B440,'[1]Order Sheet'!$A:$A,'[1]Order Sheet'!$T:$T)),0)</f>
        <v>0</v>
      </c>
      <c r="Q440" s="45"/>
      <c r="R440" s="303" t="e">
        <f t="shared" si="208"/>
        <v>#REF!</v>
      </c>
      <c r="S440" s="303" t="e">
        <f t="shared" si="209"/>
        <v>#REF!</v>
      </c>
      <c r="T440" s="376" t="e">
        <f t="shared" si="210"/>
        <v>#REF!</v>
      </c>
      <c r="U440" s="303" t="e">
        <f t="shared" si="211"/>
        <v>#REF!</v>
      </c>
      <c r="V440" s="303">
        <f t="shared" si="228"/>
        <v>25.671600000000002</v>
      </c>
      <c r="W440" s="376" t="e">
        <f>(+U440-O440)/U440</f>
        <v>#REF!</v>
      </c>
      <c r="X440" s="303">
        <f t="shared" si="229"/>
        <v>0</v>
      </c>
    </row>
    <row r="441" spans="1:24" s="23" customFormat="1" ht="15">
      <c r="A441" s="26"/>
      <c r="B441" s="63" t="s">
        <v>59</v>
      </c>
      <c r="C441" s="362"/>
      <c r="D441" s="117" t="s">
        <v>315</v>
      </c>
      <c r="E441" s="36" t="s">
        <v>254</v>
      </c>
      <c r="F441" s="339" t="s">
        <v>1061</v>
      </c>
      <c r="G441" s="22">
        <v>5</v>
      </c>
      <c r="H441" s="22">
        <v>50</v>
      </c>
      <c r="I441" s="31">
        <v>26.276399999999999</v>
      </c>
      <c r="K441" s="55">
        <f t="shared" si="226"/>
        <v>0</v>
      </c>
      <c r="L441" s="321"/>
      <c r="M441" s="74">
        <f t="shared" si="227"/>
        <v>0</v>
      </c>
      <c r="N441" s="376" t="e">
        <f t="shared" si="207"/>
        <v>#REF!</v>
      </c>
      <c r="O441" s="374" t="e">
        <f>IF(B441="","",_xlfn.XLOOKUP(B441,#REF!,#REF!))</f>
        <v>#REF!</v>
      </c>
      <c r="P441" s="375">
        <f>IFERROR(IF(B441="","",_xlfn.XLOOKUP(B441,'[1]Order Sheet'!$A:$A,'[1]Order Sheet'!$T:$T)),0)</f>
        <v>0</v>
      </c>
      <c r="Q441" s="45"/>
      <c r="R441" s="303" t="e">
        <f t="shared" si="208"/>
        <v>#REF!</v>
      </c>
      <c r="S441" s="303" t="e">
        <f t="shared" si="209"/>
        <v>#REF!</v>
      </c>
      <c r="T441" s="376" t="e">
        <f t="shared" si="210"/>
        <v>#REF!</v>
      </c>
      <c r="U441" s="303">
        <f t="shared" ref="U441" si="230">+V441*0.34</f>
        <v>8.9339759999999995</v>
      </c>
      <c r="V441" s="303">
        <f>+I441</f>
        <v>26.276399999999999</v>
      </c>
      <c r="W441" s="376" t="e">
        <f>(+U441-O441)/U441</f>
        <v>#REF!</v>
      </c>
      <c r="X441" s="303">
        <f>+V441-I441</f>
        <v>0</v>
      </c>
    </row>
    <row r="442" spans="1:24" s="23" customFormat="1" ht="15">
      <c r="A442" s="26"/>
      <c r="B442" s="78"/>
      <c r="C442" s="65"/>
      <c r="D442" s="44"/>
      <c r="E442" s="45"/>
      <c r="F442" s="334"/>
      <c r="G442" s="45"/>
      <c r="H442" s="45"/>
      <c r="I442" s="48"/>
      <c r="K442" s="58"/>
      <c r="L442" s="324"/>
      <c r="M442" s="91"/>
      <c r="N442" s="376"/>
      <c r="Q442" s="45"/>
      <c r="R442" s="303"/>
      <c r="S442" s="303"/>
      <c r="T442" s="376"/>
      <c r="U442" s="303"/>
      <c r="V442" s="303"/>
      <c r="W442" s="376"/>
    </row>
    <row r="443" spans="1:24" s="23" customFormat="1" ht="16" thickBot="1">
      <c r="A443" s="27"/>
      <c r="B443" s="86"/>
      <c r="C443" s="361"/>
      <c r="D443" s="43"/>
      <c r="E443" s="39"/>
      <c r="F443" s="335"/>
      <c r="G443" s="39"/>
      <c r="H443" s="39"/>
      <c r="I443" s="40"/>
      <c r="K443" s="59"/>
      <c r="L443" s="325"/>
      <c r="M443" s="61"/>
      <c r="N443" s="376"/>
      <c r="Q443" s="45"/>
      <c r="R443" s="303"/>
      <c r="S443" s="303"/>
      <c r="T443" s="376"/>
      <c r="U443" s="303"/>
      <c r="V443" s="303"/>
      <c r="W443" s="376"/>
    </row>
    <row r="444" spans="1:24" s="23" customFormat="1" ht="15">
      <c r="A444" s="25"/>
      <c r="B444" s="62" t="s">
        <v>60</v>
      </c>
      <c r="C444" s="364"/>
      <c r="D444" s="132" t="s">
        <v>324</v>
      </c>
      <c r="E444" s="127" t="s">
        <v>249</v>
      </c>
      <c r="F444" s="337" t="s">
        <v>1061</v>
      </c>
      <c r="G444" s="29">
        <v>5</v>
      </c>
      <c r="H444" s="29">
        <v>50</v>
      </c>
      <c r="I444" s="30">
        <v>24.786000000000001</v>
      </c>
      <c r="K444" s="54">
        <f t="shared" ref="K444:K447" si="231">I444*$M$4</f>
        <v>0</v>
      </c>
      <c r="L444" s="320"/>
      <c r="M444" s="77">
        <f t="shared" ref="M444:M447" si="232">L444*K444</f>
        <v>0</v>
      </c>
      <c r="N444" s="376" t="e">
        <f t="shared" si="207"/>
        <v>#REF!</v>
      </c>
      <c r="O444" s="374" t="e">
        <f>IF(B444="","",_xlfn.XLOOKUP(B444,#REF!,#REF!))</f>
        <v>#REF!</v>
      </c>
      <c r="P444" s="375">
        <f>IFERROR(IF(B444="","",_xlfn.XLOOKUP(B444,'[1]Order Sheet'!$A:$A,'[1]Order Sheet'!$T:$T)),0)</f>
        <v>306</v>
      </c>
      <c r="Q444" s="45"/>
      <c r="R444" s="303" t="e">
        <f t="shared" si="208"/>
        <v>#REF!</v>
      </c>
      <c r="S444" s="303" t="e">
        <f t="shared" si="209"/>
        <v>#REF!</v>
      </c>
      <c r="T444" s="376" t="e">
        <f t="shared" si="210"/>
        <v>#REF!</v>
      </c>
      <c r="U444" s="303" t="e">
        <f t="shared" si="211"/>
        <v>#REF!</v>
      </c>
      <c r="V444" s="303">
        <f t="shared" ref="V444:V447" si="233">+I444</f>
        <v>24.786000000000001</v>
      </c>
      <c r="W444" s="376" t="e">
        <f>(+U444-O444)/U444</f>
        <v>#REF!</v>
      </c>
      <c r="X444" s="303">
        <f t="shared" ref="X444:X447" si="234">+V444-I444</f>
        <v>0</v>
      </c>
    </row>
    <row r="445" spans="1:24" s="23" customFormat="1" ht="15">
      <c r="A445" s="26"/>
      <c r="B445" s="63" t="s">
        <v>62</v>
      </c>
      <c r="C445" s="65"/>
      <c r="D445" s="133" t="s">
        <v>324</v>
      </c>
      <c r="E445" s="129" t="s">
        <v>248</v>
      </c>
      <c r="F445" s="338" t="s">
        <v>1061</v>
      </c>
      <c r="G445" s="22">
        <v>5</v>
      </c>
      <c r="H445" s="22">
        <v>50</v>
      </c>
      <c r="I445" s="31">
        <v>25.142400000000002</v>
      </c>
      <c r="K445" s="55">
        <f t="shared" si="231"/>
        <v>0</v>
      </c>
      <c r="L445" s="321"/>
      <c r="M445" s="74">
        <f t="shared" si="232"/>
        <v>0</v>
      </c>
      <c r="N445" s="376" t="e">
        <f t="shared" si="207"/>
        <v>#REF!</v>
      </c>
      <c r="O445" s="374" t="e">
        <f>IF(B445="","",_xlfn.XLOOKUP(B445,#REF!,#REF!))</f>
        <v>#REF!</v>
      </c>
      <c r="P445" s="375">
        <f>IFERROR(IF(B445="","",_xlfn.XLOOKUP(B445,'[1]Order Sheet'!$A:$A,'[1]Order Sheet'!$T:$T)),0)</f>
        <v>3476</v>
      </c>
      <c r="Q445" s="45"/>
      <c r="R445" s="303" t="e">
        <f t="shared" si="208"/>
        <v>#REF!</v>
      </c>
      <c r="S445" s="303" t="e">
        <f t="shared" si="209"/>
        <v>#REF!</v>
      </c>
      <c r="T445" s="376" t="e">
        <f t="shared" si="210"/>
        <v>#REF!</v>
      </c>
      <c r="U445" s="303" t="e">
        <f t="shared" si="211"/>
        <v>#REF!</v>
      </c>
      <c r="V445" s="303">
        <f t="shared" si="233"/>
        <v>25.142400000000002</v>
      </c>
      <c r="W445" s="376" t="e">
        <f>(+U445-O445)/U445</f>
        <v>#REF!</v>
      </c>
      <c r="X445" s="303">
        <f t="shared" si="234"/>
        <v>0</v>
      </c>
    </row>
    <row r="446" spans="1:24" s="23" customFormat="1" ht="15">
      <c r="A446" s="26"/>
      <c r="B446" s="63" t="s">
        <v>64</v>
      </c>
      <c r="C446" s="65"/>
      <c r="D446" s="133" t="s">
        <v>324</v>
      </c>
      <c r="E446" s="129" t="s">
        <v>151</v>
      </c>
      <c r="F446" s="338" t="s">
        <v>1061</v>
      </c>
      <c r="G446" s="22">
        <v>5</v>
      </c>
      <c r="H446" s="22">
        <v>50</v>
      </c>
      <c r="I446" s="31">
        <v>25.671600000000002</v>
      </c>
      <c r="K446" s="55">
        <f t="shared" si="231"/>
        <v>0</v>
      </c>
      <c r="L446" s="321"/>
      <c r="M446" s="74">
        <f t="shared" si="232"/>
        <v>0</v>
      </c>
      <c r="N446" s="376" t="e">
        <f t="shared" si="207"/>
        <v>#REF!</v>
      </c>
      <c r="O446" s="374" t="e">
        <f>IF(B446="","",_xlfn.XLOOKUP(B446,#REF!,#REF!))</f>
        <v>#REF!</v>
      </c>
      <c r="P446" s="375">
        <f>IFERROR(IF(B446="","",_xlfn.XLOOKUP(B446,'[1]Order Sheet'!$A:$A,'[1]Order Sheet'!$T:$T)),0)</f>
        <v>0</v>
      </c>
      <c r="Q446" s="45"/>
      <c r="R446" s="303" t="e">
        <f t="shared" si="208"/>
        <v>#REF!</v>
      </c>
      <c r="S446" s="303" t="e">
        <f t="shared" si="209"/>
        <v>#REF!</v>
      </c>
      <c r="T446" s="376" t="e">
        <f t="shared" si="210"/>
        <v>#REF!</v>
      </c>
      <c r="U446" s="303">
        <f t="shared" ref="U446:U447" si="235">+V446*0.34</f>
        <v>8.7283440000000017</v>
      </c>
      <c r="V446" s="303">
        <f t="shared" si="233"/>
        <v>25.671600000000002</v>
      </c>
      <c r="W446" s="376" t="e">
        <f>(+U446-O446)/U446</f>
        <v>#REF!</v>
      </c>
      <c r="X446" s="303">
        <f t="shared" si="234"/>
        <v>0</v>
      </c>
    </row>
    <row r="447" spans="1:24" s="23" customFormat="1" ht="15">
      <c r="A447" s="26"/>
      <c r="B447" s="63" t="s">
        <v>66</v>
      </c>
      <c r="C447" s="362"/>
      <c r="D447" s="130" t="s">
        <v>324</v>
      </c>
      <c r="E447" s="36" t="s">
        <v>254</v>
      </c>
      <c r="F447" s="339" t="s">
        <v>1061</v>
      </c>
      <c r="G447" s="22">
        <v>5</v>
      </c>
      <c r="H447" s="22">
        <v>50</v>
      </c>
      <c r="I447" s="31">
        <v>26.276399999999999</v>
      </c>
      <c r="K447" s="55">
        <f t="shared" si="231"/>
        <v>0</v>
      </c>
      <c r="L447" s="321"/>
      <c r="M447" s="74">
        <f t="shared" si="232"/>
        <v>0</v>
      </c>
      <c r="N447" s="376" t="e">
        <f t="shared" si="207"/>
        <v>#REF!</v>
      </c>
      <c r="O447" s="374" t="e">
        <f>IF(B447="","",_xlfn.XLOOKUP(B447,#REF!,#REF!))</f>
        <v>#REF!</v>
      </c>
      <c r="P447" s="375">
        <f>IFERROR(IF(B447="","",_xlfn.XLOOKUP(B447,'[1]Order Sheet'!$A:$A,'[1]Order Sheet'!$T:$T)),0)</f>
        <v>0</v>
      </c>
      <c r="Q447" s="45"/>
      <c r="R447" s="303" t="e">
        <f t="shared" si="208"/>
        <v>#REF!</v>
      </c>
      <c r="S447" s="303" t="e">
        <f t="shared" si="209"/>
        <v>#REF!</v>
      </c>
      <c r="T447" s="376" t="e">
        <f t="shared" si="210"/>
        <v>#REF!</v>
      </c>
      <c r="U447" s="303">
        <f t="shared" si="235"/>
        <v>8.9339759999999995</v>
      </c>
      <c r="V447" s="303">
        <f t="shared" si="233"/>
        <v>26.276399999999999</v>
      </c>
      <c r="W447" s="376" t="e">
        <f>(+U447-O447)/U447</f>
        <v>#REF!</v>
      </c>
      <c r="X447" s="303">
        <f t="shared" si="234"/>
        <v>0</v>
      </c>
    </row>
    <row r="448" spans="1:24" s="23" customFormat="1" ht="15">
      <c r="A448" s="26"/>
      <c r="B448" s="78"/>
      <c r="C448" s="65"/>
      <c r="D448" s="44"/>
      <c r="E448" s="45"/>
      <c r="F448" s="45"/>
      <c r="G448" s="45"/>
      <c r="H448" s="45"/>
      <c r="I448" s="48"/>
      <c r="K448" s="58"/>
      <c r="L448" s="324"/>
      <c r="M448" s="91"/>
      <c r="N448" s="376"/>
      <c r="Q448" s="45"/>
      <c r="R448" s="303"/>
      <c r="S448" s="303"/>
      <c r="T448" s="376"/>
      <c r="U448" s="303"/>
      <c r="V448" s="303"/>
      <c r="W448" s="376"/>
    </row>
    <row r="449" spans="1:24" s="23" customFormat="1" ht="16" thickBot="1">
      <c r="A449" s="27"/>
      <c r="B449" s="86"/>
      <c r="C449" s="361"/>
      <c r="D449" s="43"/>
      <c r="E449" s="39"/>
      <c r="F449" s="39"/>
      <c r="G449" s="39"/>
      <c r="H449" s="39"/>
      <c r="I449" s="40"/>
      <c r="K449" s="59"/>
      <c r="L449" s="325"/>
      <c r="M449" s="61"/>
      <c r="N449" s="376"/>
      <c r="Q449" s="45"/>
      <c r="R449" s="303"/>
      <c r="S449" s="303"/>
      <c r="T449" s="376"/>
      <c r="U449" s="303"/>
      <c r="V449" s="303"/>
      <c r="W449" s="376"/>
    </row>
    <row r="450" spans="1:24" s="6" customFormat="1" ht="15" customHeight="1">
      <c r="B450" s="7"/>
      <c r="C450" s="7"/>
      <c r="D450" s="8"/>
      <c r="H450" s="9"/>
      <c r="I450" s="10"/>
      <c r="K450" s="53"/>
      <c r="L450" s="276"/>
      <c r="M450" s="60"/>
      <c r="N450" s="376"/>
      <c r="Q450" s="45"/>
      <c r="R450" s="303"/>
      <c r="S450" s="303"/>
      <c r="T450" s="376"/>
      <c r="U450" s="303"/>
      <c r="V450" s="303"/>
      <c r="W450" s="376"/>
    </row>
    <row r="451" spans="1:24" s="6" customFormat="1" ht="15" customHeight="1">
      <c r="B451" s="7"/>
      <c r="C451" s="7"/>
      <c r="D451" s="8"/>
      <c r="H451" s="9"/>
      <c r="I451" s="10"/>
      <c r="K451" s="53"/>
      <c r="L451" s="276"/>
      <c r="M451" s="60"/>
      <c r="N451" s="376"/>
      <c r="Q451" s="45"/>
      <c r="R451" s="303"/>
      <c r="S451" s="303"/>
      <c r="T451" s="376"/>
      <c r="U451" s="303"/>
      <c r="V451" s="303"/>
      <c r="W451" s="376"/>
    </row>
    <row r="452" spans="1:24" s="6" customFormat="1" ht="15" customHeight="1">
      <c r="B452" s="391" t="s">
        <v>213</v>
      </c>
      <c r="C452" s="391"/>
      <c r="D452" s="391"/>
      <c r="E452" s="391"/>
      <c r="F452" s="391"/>
      <c r="G452" s="391"/>
      <c r="H452" s="391"/>
      <c r="I452" s="10"/>
      <c r="K452" s="10"/>
      <c r="L452" s="276"/>
      <c r="M452" s="60"/>
      <c r="N452" s="376"/>
      <c r="Q452" s="45"/>
      <c r="R452" s="303"/>
      <c r="S452" s="303"/>
      <c r="T452" s="376"/>
      <c r="U452" s="303"/>
      <c r="V452" s="303"/>
      <c r="W452" s="376"/>
    </row>
    <row r="453" spans="1:24" ht="15" customHeight="1">
      <c r="B453" s="391"/>
      <c r="C453" s="391"/>
      <c r="D453" s="391"/>
      <c r="E453" s="391"/>
      <c r="F453" s="391"/>
      <c r="G453" s="391"/>
      <c r="H453" s="391"/>
      <c r="N453" s="376"/>
      <c r="Q453" s="45"/>
      <c r="R453" s="303"/>
      <c r="S453" s="303"/>
      <c r="T453" s="376"/>
      <c r="U453" s="303"/>
      <c r="V453" s="303"/>
      <c r="W453" s="376"/>
    </row>
    <row r="454" spans="1:24" ht="15" customHeight="1">
      <c r="A454" s="34"/>
      <c r="B454" s="391"/>
      <c r="C454" s="391"/>
      <c r="D454" s="391"/>
      <c r="E454" s="391"/>
      <c r="F454" s="391"/>
      <c r="G454" s="391"/>
      <c r="H454" s="391"/>
      <c r="I454" s="12"/>
      <c r="K454" s="24"/>
      <c r="L454" s="279"/>
      <c r="M454" s="90"/>
      <c r="N454" s="376"/>
      <c r="Q454" s="45"/>
      <c r="R454" s="303"/>
      <c r="S454" s="303"/>
      <c r="T454" s="376"/>
      <c r="U454" s="303"/>
      <c r="V454" s="303"/>
      <c r="W454" s="376"/>
    </row>
    <row r="455" spans="1:24" ht="15" customHeight="1">
      <c r="K455" s="24"/>
      <c r="L455" s="281"/>
      <c r="M455" s="24"/>
      <c r="N455" s="376"/>
      <c r="Q455" s="45"/>
      <c r="R455" s="303"/>
      <c r="S455" s="303"/>
      <c r="T455" s="376"/>
      <c r="U455" s="303"/>
      <c r="V455" s="303"/>
      <c r="W455" s="376"/>
    </row>
    <row r="456" spans="1:24" ht="15" customHeight="1">
      <c r="A456" s="45"/>
      <c r="B456" s="65"/>
      <c r="C456" s="65"/>
      <c r="D456" s="328"/>
      <c r="E456" s="45"/>
      <c r="F456" s="45"/>
      <c r="G456" s="45"/>
      <c r="H456" s="45"/>
      <c r="I456" s="46"/>
      <c r="J456" s="94"/>
      <c r="K456" s="24"/>
      <c r="L456" s="324"/>
      <c r="M456" s="24"/>
      <c r="N456" s="376"/>
      <c r="Q456" s="45"/>
      <c r="R456" s="303"/>
      <c r="S456" s="303"/>
      <c r="T456" s="376"/>
      <c r="U456" s="303"/>
      <c r="V456" s="303"/>
      <c r="W456" s="376"/>
    </row>
    <row r="457" spans="1:24" s="14" customFormat="1" ht="19.5" customHeight="1">
      <c r="A457" s="317" t="s">
        <v>275</v>
      </c>
      <c r="B457" s="13"/>
      <c r="C457" s="13"/>
      <c r="D457" s="16"/>
      <c r="H457" s="283" t="s">
        <v>247</v>
      </c>
      <c r="I457" s="17"/>
      <c r="J457" s="2"/>
      <c r="K457" s="46"/>
      <c r="L457" s="279"/>
      <c r="M457" s="24"/>
      <c r="N457" s="376"/>
      <c r="Q457" s="45"/>
      <c r="R457" s="303"/>
      <c r="S457" s="303"/>
      <c r="T457" s="376"/>
      <c r="U457" s="303"/>
      <c r="V457" s="303"/>
      <c r="W457" s="376"/>
    </row>
    <row r="458" spans="1:24" s="14" customFormat="1" ht="21" thickBot="1">
      <c r="A458" s="15"/>
      <c r="B458" s="13"/>
      <c r="C458" s="13"/>
      <c r="D458" s="16"/>
      <c r="H458" s="332" t="s">
        <v>176</v>
      </c>
      <c r="I458" s="18"/>
      <c r="J458" s="2"/>
      <c r="K458" s="46"/>
      <c r="L458" s="285"/>
      <c r="M458" s="46"/>
      <c r="N458" s="376"/>
      <c r="Q458" s="45"/>
      <c r="R458" s="303"/>
      <c r="S458" s="303"/>
      <c r="T458" s="376"/>
      <c r="U458" s="303"/>
      <c r="V458" s="303"/>
      <c r="W458" s="376"/>
    </row>
    <row r="459" spans="1:24" s="19" customFormat="1" ht="15" customHeight="1">
      <c r="A459" s="286" t="s">
        <v>9</v>
      </c>
      <c r="B459" s="287"/>
      <c r="C459" s="287"/>
      <c r="D459" s="288" t="s">
        <v>13</v>
      </c>
      <c r="E459" s="289"/>
      <c r="F459" s="289"/>
      <c r="G459" s="390" t="s">
        <v>24</v>
      </c>
      <c r="H459" s="390"/>
      <c r="I459" s="290"/>
      <c r="J459" s="1"/>
      <c r="K459" s="291" t="s">
        <v>2</v>
      </c>
      <c r="L459" s="292" t="s">
        <v>3</v>
      </c>
      <c r="M459" s="293"/>
      <c r="N459" s="376"/>
      <c r="Q459" s="45"/>
      <c r="R459" s="303"/>
      <c r="S459" s="303"/>
      <c r="T459" s="376"/>
      <c r="U459" s="303"/>
      <c r="V459" s="303"/>
      <c r="W459" s="376"/>
    </row>
    <row r="460" spans="1:24" s="19" customFormat="1" ht="15" customHeight="1" thickBot="1">
      <c r="A460" s="294"/>
      <c r="B460" s="295" t="s">
        <v>4</v>
      </c>
      <c r="C460" s="295"/>
      <c r="D460" s="296" t="s">
        <v>14</v>
      </c>
      <c r="E460" s="297" t="s">
        <v>5</v>
      </c>
      <c r="F460" s="297" t="s">
        <v>150</v>
      </c>
      <c r="G460" s="297" t="s">
        <v>22</v>
      </c>
      <c r="H460" s="297" t="s">
        <v>23</v>
      </c>
      <c r="I460" s="298"/>
      <c r="J460" s="1"/>
      <c r="K460" s="299" t="s">
        <v>6</v>
      </c>
      <c r="L460" s="300" t="s">
        <v>7</v>
      </c>
      <c r="M460" s="301" t="s">
        <v>8</v>
      </c>
      <c r="N460" s="376"/>
      <c r="Q460" s="45"/>
      <c r="R460" s="303"/>
      <c r="S460" s="303"/>
      <c r="T460" s="376"/>
      <c r="U460" s="303"/>
      <c r="V460" s="303"/>
      <c r="W460" s="376"/>
    </row>
    <row r="461" spans="1:24" s="23" customFormat="1" ht="15">
      <c r="A461" s="25"/>
      <c r="B461" s="62" t="s">
        <v>55</v>
      </c>
      <c r="C461" s="355"/>
      <c r="D461" s="71"/>
      <c r="E461" s="29" t="s">
        <v>151</v>
      </c>
      <c r="F461" s="29" t="s">
        <v>168</v>
      </c>
      <c r="G461" s="29">
        <v>5</v>
      </c>
      <c r="H461" s="29">
        <v>50</v>
      </c>
      <c r="I461" s="30">
        <v>30.866399999999999</v>
      </c>
      <c r="K461" s="54">
        <f t="shared" ref="K461" si="236">I461*$M$4</f>
        <v>0</v>
      </c>
      <c r="L461" s="320"/>
      <c r="M461" s="77">
        <f t="shared" ref="M461" si="237">L461*K461</f>
        <v>0</v>
      </c>
      <c r="N461" s="376" t="e">
        <f t="shared" ref="N461:N522" si="238">IF(B461="","",(K461-O461)/K461)</f>
        <v>#REF!</v>
      </c>
      <c r="O461" s="374" t="e">
        <f>IF(B461="","",_xlfn.XLOOKUP(B461,#REF!,#REF!))</f>
        <v>#REF!</v>
      </c>
      <c r="P461" s="375">
        <f>IFERROR(IF(B461="","",_xlfn.XLOOKUP(B461,'[1]Order Sheet'!$A:$A,'[1]Order Sheet'!$T:$T)),0)</f>
        <v>630</v>
      </c>
      <c r="Q461" s="45"/>
      <c r="R461" s="303" t="e">
        <f t="shared" ref="R461:R522" si="239">O461/0.7</f>
        <v>#REF!</v>
      </c>
      <c r="S461" s="303" t="e">
        <f t="shared" ref="S461:S522" si="240">R461-O461</f>
        <v>#REF!</v>
      </c>
      <c r="T461" s="376" t="e">
        <f t="shared" ref="T461:T522" si="241">+S461/R461</f>
        <v>#REF!</v>
      </c>
      <c r="U461" s="303" t="e">
        <f t="shared" ref="U461:U522" si="242">IF(T461&gt;N461,R461,K461)</f>
        <v>#REF!</v>
      </c>
      <c r="V461" s="303">
        <f>+I461</f>
        <v>30.866399999999999</v>
      </c>
      <c r="W461" s="376" t="e">
        <f>(+U461-O461)/U461</f>
        <v>#REF!</v>
      </c>
      <c r="X461" s="303">
        <f>+V461-I461</f>
        <v>0</v>
      </c>
    </row>
    <row r="462" spans="1:24" s="23" customFormat="1" ht="15">
      <c r="A462" s="26"/>
      <c r="B462" s="78"/>
      <c r="C462" s="65"/>
      <c r="D462" s="79"/>
      <c r="E462" s="45"/>
      <c r="F462" s="45"/>
      <c r="G462" s="45"/>
      <c r="H462" s="45"/>
      <c r="I462" s="48"/>
      <c r="K462" s="58"/>
      <c r="L462" s="324"/>
      <c r="M462" s="91"/>
      <c r="N462" s="376"/>
      <c r="Q462" s="45"/>
      <c r="R462" s="303"/>
      <c r="S462" s="303"/>
      <c r="T462" s="376"/>
      <c r="U462" s="303"/>
      <c r="V462" s="303"/>
      <c r="W462" s="376"/>
    </row>
    <row r="463" spans="1:24" s="23" customFormat="1" ht="15">
      <c r="A463" s="26"/>
      <c r="B463" s="78"/>
      <c r="C463" s="65"/>
      <c r="D463" s="44"/>
      <c r="E463" s="45"/>
      <c r="F463" s="45"/>
      <c r="G463" s="45"/>
      <c r="H463" s="45"/>
      <c r="I463" s="48"/>
      <c r="K463" s="58"/>
      <c r="L463" s="324"/>
      <c r="M463" s="91"/>
      <c r="N463" s="376"/>
      <c r="Q463" s="45"/>
      <c r="R463" s="303"/>
      <c r="S463" s="303"/>
      <c r="T463" s="376"/>
      <c r="U463" s="303"/>
      <c r="V463" s="303"/>
      <c r="W463" s="376"/>
    </row>
    <row r="464" spans="1:24" s="23" customFormat="1" ht="15">
      <c r="A464" s="26"/>
      <c r="B464" s="78"/>
      <c r="C464" s="65"/>
      <c r="D464" s="44"/>
      <c r="E464" s="45"/>
      <c r="F464" s="45"/>
      <c r="G464" s="45"/>
      <c r="H464" s="45"/>
      <c r="I464" s="48"/>
      <c r="K464" s="58"/>
      <c r="L464" s="324"/>
      <c r="M464" s="91"/>
      <c r="N464" s="376"/>
      <c r="Q464" s="45"/>
      <c r="R464" s="303"/>
      <c r="S464" s="303"/>
      <c r="T464" s="376"/>
      <c r="U464" s="303"/>
      <c r="V464" s="303"/>
      <c r="W464" s="376"/>
    </row>
    <row r="465" spans="1:24" s="23" customFormat="1" ht="15">
      <c r="A465" s="26"/>
      <c r="B465" s="78"/>
      <c r="C465" s="65"/>
      <c r="D465" s="44"/>
      <c r="E465" s="45"/>
      <c r="F465" s="45"/>
      <c r="G465" s="45"/>
      <c r="H465" s="45"/>
      <c r="I465" s="48"/>
      <c r="K465" s="58"/>
      <c r="L465" s="324"/>
      <c r="M465" s="91"/>
      <c r="N465" s="376"/>
      <c r="Q465" s="45"/>
      <c r="R465" s="303"/>
      <c r="S465" s="303"/>
      <c r="T465" s="376"/>
      <c r="U465" s="303"/>
      <c r="V465" s="303"/>
      <c r="W465" s="376"/>
    </row>
    <row r="466" spans="1:24" s="23" customFormat="1" ht="16" thickBot="1">
      <c r="A466" s="27"/>
      <c r="B466" s="86"/>
      <c r="C466" s="361"/>
      <c r="D466" s="43"/>
      <c r="E466" s="39"/>
      <c r="F466" s="39"/>
      <c r="G466" s="39"/>
      <c r="H466" s="39"/>
      <c r="I466" s="40"/>
      <c r="K466" s="59"/>
      <c r="L466" s="325"/>
      <c r="M466" s="61"/>
      <c r="N466" s="376"/>
      <c r="Q466" s="45"/>
      <c r="R466" s="303"/>
      <c r="S466" s="303"/>
      <c r="T466" s="376"/>
      <c r="U466" s="303"/>
      <c r="V466" s="303"/>
      <c r="W466" s="376"/>
    </row>
    <row r="467" spans="1:24" s="23" customFormat="1" ht="15">
      <c r="A467" s="25"/>
      <c r="B467" s="62" t="s">
        <v>57</v>
      </c>
      <c r="C467" s="355"/>
      <c r="D467" s="71"/>
      <c r="E467" s="29" t="s">
        <v>151</v>
      </c>
      <c r="F467" s="29" t="s">
        <v>168</v>
      </c>
      <c r="G467" s="29">
        <v>5</v>
      </c>
      <c r="H467" s="29">
        <v>50</v>
      </c>
      <c r="I467" s="30">
        <v>30.866399999999999</v>
      </c>
      <c r="K467" s="54">
        <f t="shared" ref="K467" si="243">I467*$M$4</f>
        <v>0</v>
      </c>
      <c r="L467" s="320"/>
      <c r="M467" s="77">
        <f t="shared" ref="M467" si="244">L467*K467</f>
        <v>0</v>
      </c>
      <c r="N467" s="376" t="e">
        <f t="shared" si="238"/>
        <v>#REF!</v>
      </c>
      <c r="O467" s="374" t="e">
        <f>IF(B467="","",_xlfn.XLOOKUP(B467,#REF!,#REF!))</f>
        <v>#REF!</v>
      </c>
      <c r="P467" s="375">
        <f>IFERROR(IF(B467="","",_xlfn.XLOOKUP(B467,'[1]Order Sheet'!$A:$A,'[1]Order Sheet'!$T:$T)),0)</f>
        <v>27</v>
      </c>
      <c r="Q467" s="45"/>
      <c r="R467" s="303" t="e">
        <f t="shared" si="239"/>
        <v>#REF!</v>
      </c>
      <c r="S467" s="303" t="e">
        <f t="shared" si="240"/>
        <v>#REF!</v>
      </c>
      <c r="T467" s="376" t="e">
        <f t="shared" si="241"/>
        <v>#REF!</v>
      </c>
      <c r="U467" s="303" t="e">
        <f t="shared" si="242"/>
        <v>#REF!</v>
      </c>
      <c r="V467" s="303">
        <f>+I467</f>
        <v>30.866399999999999</v>
      </c>
      <c r="W467" s="376" t="e">
        <f>(+U467-O467)/U467</f>
        <v>#REF!</v>
      </c>
      <c r="X467" s="303">
        <f>+V467-I467</f>
        <v>0</v>
      </c>
    </row>
    <row r="468" spans="1:24" s="23" customFormat="1" ht="15">
      <c r="A468" s="26"/>
      <c r="B468" s="78"/>
      <c r="C468" s="65"/>
      <c r="D468" s="79"/>
      <c r="E468" s="45"/>
      <c r="F468" s="45"/>
      <c r="G468" s="45"/>
      <c r="H468" s="45"/>
      <c r="I468" s="48"/>
      <c r="K468" s="58"/>
      <c r="L468" s="324"/>
      <c r="M468" s="91"/>
      <c r="N468" s="376"/>
      <c r="Q468" s="45"/>
      <c r="R468" s="303"/>
      <c r="S468" s="303"/>
      <c r="T468" s="376"/>
      <c r="U468" s="303"/>
      <c r="V468" s="303"/>
      <c r="W468" s="376"/>
    </row>
    <row r="469" spans="1:24" s="23" customFormat="1" ht="15">
      <c r="A469" s="26"/>
      <c r="B469" s="78"/>
      <c r="C469" s="65"/>
      <c r="D469" s="44"/>
      <c r="E469" s="45"/>
      <c r="F469" s="45"/>
      <c r="G469" s="45"/>
      <c r="H469" s="45"/>
      <c r="I469" s="48"/>
      <c r="K469" s="58"/>
      <c r="L469" s="324"/>
      <c r="M469" s="91"/>
      <c r="N469" s="376"/>
      <c r="Q469" s="45"/>
      <c r="R469" s="303"/>
      <c r="S469" s="303"/>
      <c r="T469" s="376"/>
      <c r="U469" s="303"/>
      <c r="V469" s="303"/>
      <c r="W469" s="376"/>
    </row>
    <row r="470" spans="1:24" s="23" customFormat="1" ht="15">
      <c r="A470" s="26"/>
      <c r="B470" s="78"/>
      <c r="C470" s="65"/>
      <c r="D470" s="44"/>
      <c r="E470" s="45"/>
      <c r="F470" s="45"/>
      <c r="G470" s="45"/>
      <c r="H470" s="45"/>
      <c r="I470" s="48"/>
      <c r="K470" s="58"/>
      <c r="L470" s="324"/>
      <c r="M470" s="91"/>
      <c r="N470" s="376"/>
      <c r="Q470" s="45"/>
      <c r="R470" s="303"/>
      <c r="S470" s="303"/>
      <c r="T470" s="376"/>
      <c r="U470" s="303"/>
      <c r="V470" s="303"/>
      <c r="W470" s="376"/>
    </row>
    <row r="471" spans="1:24" s="23" customFormat="1" ht="15">
      <c r="A471" s="26"/>
      <c r="B471" s="78"/>
      <c r="C471" s="65"/>
      <c r="D471" s="44"/>
      <c r="E471" s="45"/>
      <c r="F471" s="45"/>
      <c r="G471" s="45"/>
      <c r="H471" s="45"/>
      <c r="I471" s="48"/>
      <c r="K471" s="58"/>
      <c r="L471" s="324"/>
      <c r="M471" s="91"/>
      <c r="N471" s="376"/>
      <c r="Q471" s="45"/>
      <c r="R471" s="303"/>
      <c r="S471" s="303"/>
      <c r="T471" s="376"/>
      <c r="U471" s="303"/>
      <c r="V471" s="303"/>
      <c r="W471" s="376"/>
    </row>
    <row r="472" spans="1:24" s="23" customFormat="1" ht="16" thickBot="1">
      <c r="A472" s="27"/>
      <c r="B472" s="86"/>
      <c r="C472" s="361"/>
      <c r="D472" s="43"/>
      <c r="E472" s="39"/>
      <c r="F472" s="39"/>
      <c r="G472" s="39"/>
      <c r="H472" s="39"/>
      <c r="I472" s="40"/>
      <c r="K472" s="59"/>
      <c r="L472" s="325"/>
      <c r="M472" s="61"/>
      <c r="N472" s="376"/>
      <c r="Q472" s="45"/>
      <c r="R472" s="303"/>
      <c r="S472" s="303"/>
      <c r="T472" s="376"/>
      <c r="U472" s="303"/>
      <c r="V472" s="303"/>
      <c r="W472" s="376"/>
    </row>
    <row r="473" spans="1:24" ht="15" customHeight="1">
      <c r="A473" s="45"/>
      <c r="B473" s="65"/>
      <c r="C473" s="65"/>
      <c r="D473" s="328"/>
      <c r="E473" s="45"/>
      <c r="F473" s="45"/>
      <c r="G473" s="45"/>
      <c r="H473" s="45"/>
      <c r="I473" s="46"/>
      <c r="J473" s="94"/>
      <c r="K473" s="24"/>
      <c r="L473" s="324"/>
      <c r="M473" s="24"/>
      <c r="N473" s="376"/>
      <c r="Q473" s="45"/>
      <c r="R473" s="303"/>
      <c r="S473" s="303"/>
      <c r="T473" s="376"/>
      <c r="U473" s="303"/>
      <c r="V473" s="303"/>
      <c r="W473" s="376"/>
    </row>
    <row r="474" spans="1:24" ht="15">
      <c r="B474" s="65"/>
      <c r="C474" s="65"/>
      <c r="D474" s="79"/>
      <c r="E474" s="45"/>
      <c r="F474" s="45"/>
      <c r="G474" s="45"/>
      <c r="H474" s="45"/>
      <c r="I474" s="46"/>
      <c r="K474" s="46"/>
      <c r="L474" s="315"/>
      <c r="M474" s="24"/>
      <c r="N474" s="376"/>
      <c r="Q474" s="45"/>
      <c r="R474" s="303"/>
      <c r="S474" s="303"/>
      <c r="T474" s="376"/>
      <c r="U474" s="303"/>
      <c r="V474" s="303"/>
      <c r="W474" s="376"/>
    </row>
    <row r="475" spans="1:24" s="6" customFormat="1" ht="15" customHeight="1">
      <c r="B475" s="7"/>
      <c r="C475" s="7"/>
      <c r="D475" s="8"/>
      <c r="H475" s="9"/>
      <c r="I475" s="10"/>
      <c r="K475" s="53"/>
      <c r="L475" s="276"/>
      <c r="M475" s="60"/>
      <c r="N475" s="376"/>
      <c r="Q475" s="45"/>
      <c r="R475" s="303"/>
      <c r="S475" s="303"/>
      <c r="T475" s="376"/>
      <c r="U475" s="303"/>
      <c r="V475" s="303"/>
      <c r="W475" s="376"/>
    </row>
    <row r="476" spans="1:24" s="6" customFormat="1" ht="15" customHeight="1">
      <c r="B476" s="391" t="s">
        <v>182</v>
      </c>
      <c r="C476" s="391"/>
      <c r="D476" s="391"/>
      <c r="E476" s="391"/>
      <c r="F476" s="391"/>
      <c r="G476" s="391"/>
      <c r="H476" s="391"/>
      <c r="I476" s="10"/>
      <c r="K476" s="10"/>
      <c r="L476" s="276"/>
      <c r="M476" s="60"/>
      <c r="N476" s="376"/>
      <c r="Q476" s="45"/>
      <c r="R476" s="303"/>
      <c r="S476" s="303"/>
      <c r="T476" s="376"/>
      <c r="U476" s="303"/>
      <c r="V476" s="303"/>
      <c r="W476" s="376"/>
    </row>
    <row r="477" spans="1:24" ht="15" customHeight="1">
      <c r="B477" s="391"/>
      <c r="C477" s="391"/>
      <c r="D477" s="391"/>
      <c r="E477" s="391"/>
      <c r="F477" s="391"/>
      <c r="G477" s="391"/>
      <c r="H477" s="391"/>
      <c r="N477" s="376"/>
      <c r="Q477" s="45"/>
      <c r="R477" s="303"/>
      <c r="S477" s="303"/>
      <c r="T477" s="376"/>
      <c r="U477" s="303"/>
      <c r="V477" s="303"/>
      <c r="W477" s="376"/>
    </row>
    <row r="478" spans="1:24" ht="15" customHeight="1">
      <c r="A478" s="34"/>
      <c r="B478" s="391"/>
      <c r="C478" s="391"/>
      <c r="D478" s="391"/>
      <c r="E478" s="391"/>
      <c r="F478" s="391"/>
      <c r="G478" s="391"/>
      <c r="H478" s="391"/>
      <c r="I478" s="12"/>
      <c r="K478" s="24"/>
      <c r="L478" s="279"/>
      <c r="M478" s="90"/>
      <c r="N478" s="376"/>
      <c r="Q478" s="45"/>
      <c r="R478" s="303"/>
      <c r="S478" s="303"/>
      <c r="T478" s="376"/>
      <c r="U478" s="303"/>
      <c r="V478" s="303"/>
      <c r="W478" s="376"/>
    </row>
    <row r="479" spans="1:24" ht="15" customHeight="1">
      <c r="K479" s="24"/>
      <c r="L479" s="281"/>
      <c r="M479" s="24"/>
      <c r="N479" s="376"/>
      <c r="Q479" s="45"/>
      <c r="R479" s="303"/>
      <c r="S479" s="303"/>
      <c r="T479" s="376"/>
      <c r="U479" s="303"/>
      <c r="V479" s="303"/>
      <c r="W479" s="376"/>
    </row>
    <row r="480" spans="1:24" s="14" customFormat="1" ht="19.5" customHeight="1">
      <c r="A480" s="317" t="s">
        <v>275</v>
      </c>
      <c r="B480" s="13"/>
      <c r="C480" s="13"/>
      <c r="D480" s="16"/>
      <c r="H480" s="283" t="s">
        <v>198</v>
      </c>
      <c r="I480" s="17"/>
      <c r="J480" s="2"/>
      <c r="K480" s="46"/>
      <c r="L480" s="279"/>
      <c r="M480" s="24"/>
      <c r="N480" s="376"/>
      <c r="Q480" s="45"/>
      <c r="R480" s="303"/>
      <c r="S480" s="303"/>
      <c r="T480" s="376"/>
      <c r="U480" s="303"/>
      <c r="V480" s="303"/>
      <c r="W480" s="376"/>
    </row>
    <row r="481" spans="1:24" s="14" customFormat="1" ht="21" thickBot="1">
      <c r="A481" s="15"/>
      <c r="B481" s="13"/>
      <c r="C481" s="13"/>
      <c r="D481" s="16"/>
      <c r="H481" s="112"/>
      <c r="I481" s="18"/>
      <c r="J481" s="2"/>
      <c r="K481" s="46"/>
      <c r="L481" s="285"/>
      <c r="M481" s="46"/>
      <c r="N481" s="376"/>
      <c r="Q481" s="45"/>
      <c r="R481" s="303"/>
      <c r="S481" s="303"/>
      <c r="T481" s="376"/>
      <c r="U481" s="303"/>
      <c r="V481" s="303"/>
      <c r="W481" s="376"/>
    </row>
    <row r="482" spans="1:24" s="19" customFormat="1" ht="15" customHeight="1">
      <c r="A482" s="286" t="s">
        <v>9</v>
      </c>
      <c r="B482" s="287"/>
      <c r="C482" s="287"/>
      <c r="D482" s="288" t="s">
        <v>13</v>
      </c>
      <c r="E482" s="289"/>
      <c r="F482" s="289"/>
      <c r="G482" s="390" t="s">
        <v>24</v>
      </c>
      <c r="H482" s="390"/>
      <c r="I482" s="290"/>
      <c r="J482" s="1"/>
      <c r="K482" s="291" t="s">
        <v>2</v>
      </c>
      <c r="L482" s="292" t="s">
        <v>3</v>
      </c>
      <c r="M482" s="293"/>
      <c r="N482" s="376"/>
      <c r="Q482" s="45"/>
      <c r="R482" s="303"/>
      <c r="S482" s="303"/>
      <c r="T482" s="376"/>
      <c r="U482" s="303"/>
      <c r="V482" s="303"/>
      <c r="W482" s="376"/>
    </row>
    <row r="483" spans="1:24" s="19" customFormat="1" ht="15" customHeight="1" thickBot="1">
      <c r="A483" s="294"/>
      <c r="B483" s="295" t="s">
        <v>4</v>
      </c>
      <c r="C483" s="295"/>
      <c r="D483" s="296" t="s">
        <v>14</v>
      </c>
      <c r="E483" s="297" t="s">
        <v>5</v>
      </c>
      <c r="F483" s="297" t="s">
        <v>150</v>
      </c>
      <c r="G483" s="297" t="s">
        <v>22</v>
      </c>
      <c r="H483" s="297" t="s">
        <v>23</v>
      </c>
      <c r="I483" s="298"/>
      <c r="J483" s="1"/>
      <c r="K483" s="299" t="s">
        <v>6</v>
      </c>
      <c r="L483" s="300" t="s">
        <v>7</v>
      </c>
      <c r="M483" s="301" t="s">
        <v>8</v>
      </c>
      <c r="N483" s="376"/>
      <c r="Q483" s="45"/>
      <c r="R483" s="303"/>
      <c r="S483" s="303"/>
      <c r="T483" s="376"/>
      <c r="U483" s="303"/>
      <c r="V483" s="303"/>
      <c r="W483" s="376"/>
    </row>
    <row r="484" spans="1:24" s="23" customFormat="1" ht="15">
      <c r="A484" s="25"/>
      <c r="B484" s="62">
        <v>8085808124202</v>
      </c>
      <c r="C484" s="355"/>
      <c r="D484" s="28"/>
      <c r="E484" s="29" t="s">
        <v>184</v>
      </c>
      <c r="F484" s="29" t="s">
        <v>183</v>
      </c>
      <c r="G484" s="22">
        <v>2</v>
      </c>
      <c r="H484" s="22">
        <v>24</v>
      </c>
      <c r="I484" s="30">
        <v>42.169675680000005</v>
      </c>
      <c r="K484" s="54">
        <f t="shared" ref="K484:K496" si="245">I484*$M$4</f>
        <v>0</v>
      </c>
      <c r="L484" s="320"/>
      <c r="M484" s="77">
        <f t="shared" ref="M484:M496" si="246">L484*K484</f>
        <v>0</v>
      </c>
      <c r="N484" s="376" t="e">
        <f t="shared" si="238"/>
        <v>#REF!</v>
      </c>
      <c r="O484" s="374" t="e">
        <f>IF(B484="","",_xlfn.XLOOKUP(B484,#REF!,#REF!))</f>
        <v>#REF!</v>
      </c>
      <c r="P484" s="375">
        <f>IFERROR(IF(B484="","",_xlfn.XLOOKUP(B484,'[1]Order Sheet'!$A:$A,'[1]Order Sheet'!$T:$T)),0)</f>
        <v>6</v>
      </c>
      <c r="Q484" s="45"/>
      <c r="R484" s="303" t="e">
        <f t="shared" si="239"/>
        <v>#REF!</v>
      </c>
      <c r="S484" s="303" t="e">
        <f t="shared" si="240"/>
        <v>#REF!</v>
      </c>
      <c r="T484" s="376" t="e">
        <f t="shared" si="241"/>
        <v>#REF!</v>
      </c>
      <c r="U484" s="303" t="e">
        <f t="shared" si="242"/>
        <v>#REF!</v>
      </c>
      <c r="V484" s="303">
        <f t="shared" ref="V484:V488" si="247">+I484</f>
        <v>42.169675680000005</v>
      </c>
      <c r="W484" s="376" t="e">
        <f t="shared" ref="W484:W489" si="248">(+U484-O484)/U484</f>
        <v>#REF!</v>
      </c>
      <c r="X484" s="303">
        <f t="shared" ref="X484:X488" si="249">+V484-I484</f>
        <v>0</v>
      </c>
    </row>
    <row r="485" spans="1:24" s="23" customFormat="1" ht="15">
      <c r="A485" s="26"/>
      <c r="B485" s="63">
        <v>8085808124702</v>
      </c>
      <c r="C485" s="356"/>
      <c r="D485" s="21"/>
      <c r="E485" s="22" t="s">
        <v>186</v>
      </c>
      <c r="F485" s="22" t="s">
        <v>183</v>
      </c>
      <c r="G485" s="22">
        <v>2</v>
      </c>
      <c r="H485" s="22">
        <v>24</v>
      </c>
      <c r="I485" s="31">
        <v>44.574734160000006</v>
      </c>
      <c r="K485" s="55">
        <f t="shared" si="245"/>
        <v>0</v>
      </c>
      <c r="L485" s="321"/>
      <c r="M485" s="74">
        <f t="shared" si="246"/>
        <v>0</v>
      </c>
      <c r="N485" s="376" t="e">
        <f t="shared" si="238"/>
        <v>#REF!</v>
      </c>
      <c r="O485" s="374" t="e">
        <f>IF(B485="","",_xlfn.XLOOKUP(B485,#REF!,#REF!))</f>
        <v>#REF!</v>
      </c>
      <c r="P485" s="375">
        <f>IFERROR(IF(B485="","",_xlfn.XLOOKUP(B485,'[1]Order Sheet'!$A:$A,'[1]Order Sheet'!$T:$T)),0)</f>
        <v>0</v>
      </c>
      <c r="Q485" s="45"/>
      <c r="R485" s="303" t="e">
        <f t="shared" si="239"/>
        <v>#REF!</v>
      </c>
      <c r="S485" s="303" t="e">
        <f t="shared" si="240"/>
        <v>#REF!</v>
      </c>
      <c r="T485" s="376" t="e">
        <f t="shared" si="241"/>
        <v>#REF!</v>
      </c>
      <c r="U485" s="303" t="e">
        <f t="shared" si="242"/>
        <v>#REF!</v>
      </c>
      <c r="V485" s="303">
        <f t="shared" si="247"/>
        <v>44.574734160000006</v>
      </c>
      <c r="W485" s="376" t="e">
        <f t="shared" si="248"/>
        <v>#REF!</v>
      </c>
      <c r="X485" s="303">
        <f t="shared" si="249"/>
        <v>0</v>
      </c>
    </row>
    <row r="486" spans="1:24" s="23" customFormat="1" ht="15">
      <c r="A486" s="26"/>
      <c r="B486" s="63">
        <v>8085808125202</v>
      </c>
      <c r="C486" s="356"/>
      <c r="D486" s="21"/>
      <c r="E486" s="22" t="s">
        <v>185</v>
      </c>
      <c r="F486" s="22" t="s">
        <v>183</v>
      </c>
      <c r="G486" s="22">
        <v>2</v>
      </c>
      <c r="H486" s="22">
        <v>24</v>
      </c>
      <c r="I486" s="31">
        <v>44.427184560000008</v>
      </c>
      <c r="K486" s="55">
        <f t="shared" si="245"/>
        <v>0</v>
      </c>
      <c r="L486" s="321"/>
      <c r="M486" s="74">
        <f t="shared" si="246"/>
        <v>0</v>
      </c>
      <c r="N486" s="376" t="e">
        <f t="shared" si="238"/>
        <v>#REF!</v>
      </c>
      <c r="O486" s="374" t="e">
        <f>IF(B486="","",_xlfn.XLOOKUP(B486,#REF!,#REF!))</f>
        <v>#REF!</v>
      </c>
      <c r="P486" s="375">
        <f>IFERROR(IF(B486="","",_xlfn.XLOOKUP(B486,'[1]Order Sheet'!$A:$A,'[1]Order Sheet'!$T:$T)),0)</f>
        <v>1447</v>
      </c>
      <c r="Q486" s="45"/>
      <c r="R486" s="303" t="e">
        <f t="shared" si="239"/>
        <v>#REF!</v>
      </c>
      <c r="S486" s="303" t="e">
        <f t="shared" si="240"/>
        <v>#REF!</v>
      </c>
      <c r="T486" s="376" t="e">
        <f t="shared" si="241"/>
        <v>#REF!</v>
      </c>
      <c r="U486" s="303" t="e">
        <f t="shared" si="242"/>
        <v>#REF!</v>
      </c>
      <c r="V486" s="303">
        <f t="shared" si="247"/>
        <v>44.427184560000008</v>
      </c>
      <c r="W486" s="376" t="e">
        <f t="shared" si="248"/>
        <v>#REF!</v>
      </c>
      <c r="X486" s="303">
        <f t="shared" si="249"/>
        <v>0</v>
      </c>
    </row>
    <row r="487" spans="1:24" s="23" customFormat="1" ht="15">
      <c r="A487" s="26"/>
      <c r="B487" s="63">
        <v>8085808125602</v>
      </c>
      <c r="C487" s="356"/>
      <c r="D487" s="21"/>
      <c r="E487" s="22" t="s">
        <v>187</v>
      </c>
      <c r="F487" s="22" t="s">
        <v>183</v>
      </c>
      <c r="G487" s="22">
        <v>2</v>
      </c>
      <c r="H487" s="22">
        <v>24</v>
      </c>
      <c r="I487" s="31">
        <v>49.07499696</v>
      </c>
      <c r="K487" s="55">
        <f t="shared" si="245"/>
        <v>0</v>
      </c>
      <c r="L487" s="321"/>
      <c r="M487" s="74">
        <f t="shared" si="246"/>
        <v>0</v>
      </c>
      <c r="N487" s="376" t="e">
        <f t="shared" si="238"/>
        <v>#REF!</v>
      </c>
      <c r="O487" s="374" t="e">
        <f>IF(B487="","",_xlfn.XLOOKUP(B487,#REF!,#REF!))</f>
        <v>#REF!</v>
      </c>
      <c r="P487" s="375">
        <f>IFERROR(IF(B487="","",_xlfn.XLOOKUP(B487,'[1]Order Sheet'!$A:$A,'[1]Order Sheet'!$T:$T)),0)</f>
        <v>1971</v>
      </c>
      <c r="Q487" s="45"/>
      <c r="R487" s="303" t="e">
        <f t="shared" si="239"/>
        <v>#REF!</v>
      </c>
      <c r="S487" s="303" t="e">
        <f t="shared" si="240"/>
        <v>#REF!</v>
      </c>
      <c r="T487" s="376" t="e">
        <f t="shared" si="241"/>
        <v>#REF!</v>
      </c>
      <c r="U487" s="303" t="e">
        <f t="shared" si="242"/>
        <v>#REF!</v>
      </c>
      <c r="V487" s="303">
        <f t="shared" si="247"/>
        <v>49.07499696</v>
      </c>
      <c r="W487" s="376" t="e">
        <f t="shared" si="248"/>
        <v>#REF!</v>
      </c>
      <c r="X487" s="303">
        <f t="shared" si="249"/>
        <v>0</v>
      </c>
    </row>
    <row r="488" spans="1:24" s="23" customFormat="1" ht="15">
      <c r="A488" s="26"/>
      <c r="B488" s="63">
        <v>8085808126102</v>
      </c>
      <c r="C488" s="356"/>
      <c r="D488" s="21"/>
      <c r="E488" s="22" t="s">
        <v>188</v>
      </c>
      <c r="F488" s="22" t="s">
        <v>183</v>
      </c>
      <c r="G488" s="22">
        <v>2</v>
      </c>
      <c r="H488" s="22">
        <v>24</v>
      </c>
      <c r="I488" s="31">
        <v>50.830837200000012</v>
      </c>
      <c r="K488" s="55">
        <f t="shared" si="245"/>
        <v>0</v>
      </c>
      <c r="L488" s="321"/>
      <c r="M488" s="74">
        <f t="shared" si="246"/>
        <v>0</v>
      </c>
      <c r="N488" s="376" t="e">
        <f t="shared" si="238"/>
        <v>#REF!</v>
      </c>
      <c r="O488" s="374" t="e">
        <f>IF(B488="","",_xlfn.XLOOKUP(B488,#REF!,#REF!))</f>
        <v>#REF!</v>
      </c>
      <c r="P488" s="375">
        <f>IFERROR(IF(B488="","",_xlfn.XLOOKUP(B488,'[1]Order Sheet'!$A:$A,'[1]Order Sheet'!$T:$T)),0)</f>
        <v>1169</v>
      </c>
      <c r="Q488" s="45"/>
      <c r="R488" s="303" t="e">
        <f t="shared" si="239"/>
        <v>#REF!</v>
      </c>
      <c r="S488" s="303" t="e">
        <f t="shared" si="240"/>
        <v>#REF!</v>
      </c>
      <c r="T488" s="376" t="e">
        <f t="shared" si="241"/>
        <v>#REF!</v>
      </c>
      <c r="U488" s="303" t="e">
        <f t="shared" si="242"/>
        <v>#REF!</v>
      </c>
      <c r="V488" s="303">
        <f t="shared" si="247"/>
        <v>50.830837200000012</v>
      </c>
      <c r="W488" s="376" t="e">
        <f t="shared" si="248"/>
        <v>#REF!</v>
      </c>
      <c r="X488" s="303">
        <f t="shared" si="249"/>
        <v>0</v>
      </c>
    </row>
    <row r="489" spans="1:24" s="23" customFormat="1" ht="15">
      <c r="A489" s="26"/>
      <c r="B489" s="63">
        <v>8085808126202</v>
      </c>
      <c r="C489" s="356"/>
      <c r="D489" s="69"/>
      <c r="E489" s="22" t="s">
        <v>189</v>
      </c>
      <c r="F489" s="22" t="s">
        <v>183</v>
      </c>
      <c r="G489" s="22">
        <v>2</v>
      </c>
      <c r="H489" s="22">
        <v>24</v>
      </c>
      <c r="I489" s="31">
        <v>55.537669440000016</v>
      </c>
      <c r="K489" s="55">
        <f t="shared" si="245"/>
        <v>0</v>
      </c>
      <c r="L489" s="304"/>
      <c r="M489" s="51">
        <f t="shared" si="246"/>
        <v>0</v>
      </c>
      <c r="N489" s="376" t="e">
        <f t="shared" si="238"/>
        <v>#REF!</v>
      </c>
      <c r="O489" s="374" t="e">
        <f>IF(B489="","",_xlfn.XLOOKUP(B489,#REF!,#REF!))</f>
        <v>#REF!</v>
      </c>
      <c r="P489" s="375">
        <f>IFERROR(IF(B489="","",_xlfn.XLOOKUP(B489,'[1]Order Sheet'!$A:$A,'[1]Order Sheet'!$T:$T)),0)</f>
        <v>8</v>
      </c>
      <c r="Q489" s="45"/>
      <c r="R489" s="303" t="e">
        <f t="shared" si="239"/>
        <v>#REF!</v>
      </c>
      <c r="S489" s="303" t="e">
        <f t="shared" si="240"/>
        <v>#REF!</v>
      </c>
      <c r="T489" s="376" t="e">
        <f t="shared" si="241"/>
        <v>#REF!</v>
      </c>
      <c r="U489" s="303">
        <f t="shared" ref="U489" si="250">+V489*0.34</f>
        <v>18.882807609600007</v>
      </c>
      <c r="V489" s="303">
        <f>+I489</f>
        <v>55.537669440000016</v>
      </c>
      <c r="W489" s="376" t="e">
        <f t="shared" si="248"/>
        <v>#REF!</v>
      </c>
      <c r="X489" s="303">
        <f>+V489-I489</f>
        <v>0</v>
      </c>
    </row>
    <row r="490" spans="1:24" s="23" customFormat="1" ht="16" thickBot="1">
      <c r="A490" s="26"/>
      <c r="B490" s="340" t="s">
        <v>301</v>
      </c>
      <c r="C490" s="340"/>
      <c r="D490" s="70"/>
      <c r="E490" s="32"/>
      <c r="F490" s="32"/>
      <c r="G490" s="32"/>
      <c r="H490" s="32"/>
      <c r="I490" s="33"/>
      <c r="K490" s="56"/>
      <c r="L490" s="306"/>
      <c r="M490" s="52"/>
      <c r="N490" s="376"/>
      <c r="Q490" s="45"/>
      <c r="R490" s="303"/>
      <c r="S490" s="303"/>
      <c r="T490" s="376"/>
      <c r="U490" s="303"/>
      <c r="V490" s="303"/>
      <c r="W490" s="376"/>
    </row>
    <row r="491" spans="1:24" s="23" customFormat="1" ht="15">
      <c r="A491" s="25"/>
      <c r="B491" s="62">
        <v>8086408124202</v>
      </c>
      <c r="C491" s="355"/>
      <c r="D491" s="28"/>
      <c r="E491" s="29" t="s">
        <v>190</v>
      </c>
      <c r="F491" s="29" t="s">
        <v>191</v>
      </c>
      <c r="G491" s="22">
        <v>2</v>
      </c>
      <c r="H491" s="22">
        <v>24</v>
      </c>
      <c r="I491" s="30">
        <v>42.568059600000005</v>
      </c>
      <c r="K491" s="54">
        <f t="shared" si="245"/>
        <v>0</v>
      </c>
      <c r="L491" s="320"/>
      <c r="M491" s="77">
        <f t="shared" si="246"/>
        <v>0</v>
      </c>
      <c r="N491" s="376" t="e">
        <f t="shared" si="238"/>
        <v>#REF!</v>
      </c>
      <c r="O491" s="374" t="e">
        <f>IF(B491="","",_xlfn.XLOOKUP(B491,#REF!,#REF!))</f>
        <v>#REF!</v>
      </c>
      <c r="P491" s="375">
        <f>IFERROR(IF(B491="","",_xlfn.XLOOKUP(B491,'[1]Order Sheet'!$A:$A,'[1]Order Sheet'!$T:$T)),0)</f>
        <v>32</v>
      </c>
      <c r="Q491" s="45"/>
      <c r="R491" s="303" t="e">
        <f t="shared" si="239"/>
        <v>#REF!</v>
      </c>
      <c r="S491" s="303" t="e">
        <f t="shared" si="240"/>
        <v>#REF!</v>
      </c>
      <c r="T491" s="376" t="e">
        <f t="shared" si="241"/>
        <v>#REF!</v>
      </c>
      <c r="U491" s="303" t="e">
        <f t="shared" si="242"/>
        <v>#REF!</v>
      </c>
      <c r="V491" s="303">
        <f t="shared" ref="V491:V496" si="251">+I491</f>
        <v>42.568059600000005</v>
      </c>
      <c r="W491" s="376" t="e">
        <f t="shared" ref="W491:W496" si="252">(+U491-O491)/U491</f>
        <v>#REF!</v>
      </c>
      <c r="X491" s="303">
        <f t="shared" ref="X491:X496" si="253">+V491-I491</f>
        <v>0</v>
      </c>
    </row>
    <row r="492" spans="1:24" s="23" customFormat="1" ht="15">
      <c r="A492" s="26"/>
      <c r="B492" s="63">
        <v>8086408124702</v>
      </c>
      <c r="C492" s="356"/>
      <c r="D492" s="21"/>
      <c r="E492" s="22" t="s">
        <v>192</v>
      </c>
      <c r="F492" s="22" t="s">
        <v>191</v>
      </c>
      <c r="G492" s="22">
        <v>2</v>
      </c>
      <c r="H492" s="22">
        <v>24</v>
      </c>
      <c r="I492" s="31">
        <v>44.869833360000001</v>
      </c>
      <c r="K492" s="55">
        <f t="shared" si="245"/>
        <v>0</v>
      </c>
      <c r="L492" s="321"/>
      <c r="M492" s="74">
        <f t="shared" si="246"/>
        <v>0</v>
      </c>
      <c r="N492" s="376" t="e">
        <f t="shared" si="238"/>
        <v>#REF!</v>
      </c>
      <c r="O492" s="374" t="e">
        <f>IF(B492="","",_xlfn.XLOOKUP(B492,#REF!,#REF!))</f>
        <v>#REF!</v>
      </c>
      <c r="P492" s="375">
        <f>IFERROR(IF(B492="","",_xlfn.XLOOKUP(B492,'[1]Order Sheet'!$A:$A,'[1]Order Sheet'!$T:$T)),0)</f>
        <v>0</v>
      </c>
      <c r="Q492" s="45"/>
      <c r="R492" s="303" t="e">
        <f t="shared" si="239"/>
        <v>#REF!</v>
      </c>
      <c r="S492" s="303" t="e">
        <f t="shared" si="240"/>
        <v>#REF!</v>
      </c>
      <c r="T492" s="376" t="e">
        <f t="shared" si="241"/>
        <v>#REF!</v>
      </c>
      <c r="U492" s="303" t="e">
        <f t="shared" si="242"/>
        <v>#REF!</v>
      </c>
      <c r="V492" s="303">
        <f t="shared" si="251"/>
        <v>44.869833360000001</v>
      </c>
      <c r="W492" s="376" t="e">
        <f t="shared" si="252"/>
        <v>#REF!</v>
      </c>
      <c r="X492" s="303">
        <f t="shared" si="253"/>
        <v>0</v>
      </c>
    </row>
    <row r="493" spans="1:24" s="23" customFormat="1" ht="15">
      <c r="A493" s="26"/>
      <c r="B493" s="63">
        <v>8086408125202</v>
      </c>
      <c r="C493" s="356"/>
      <c r="D493" s="21"/>
      <c r="E493" s="22" t="s">
        <v>193</v>
      </c>
      <c r="F493" s="22" t="s">
        <v>191</v>
      </c>
      <c r="G493" s="22">
        <v>2</v>
      </c>
      <c r="H493" s="22">
        <v>24</v>
      </c>
      <c r="I493" s="31">
        <v>46.728958320000011</v>
      </c>
      <c r="K493" s="55">
        <f t="shared" si="245"/>
        <v>0</v>
      </c>
      <c r="L493" s="321"/>
      <c r="M493" s="74">
        <f t="shared" si="246"/>
        <v>0</v>
      </c>
      <c r="N493" s="376" t="e">
        <f t="shared" si="238"/>
        <v>#REF!</v>
      </c>
      <c r="O493" s="374" t="e">
        <f>IF(B493="","",_xlfn.XLOOKUP(B493,#REF!,#REF!))</f>
        <v>#REF!</v>
      </c>
      <c r="P493" s="375">
        <f>IFERROR(IF(B493="","",_xlfn.XLOOKUP(B493,'[1]Order Sheet'!$A:$A,'[1]Order Sheet'!$T:$T)),0)</f>
        <v>1103</v>
      </c>
      <c r="Q493" s="45"/>
      <c r="R493" s="303" t="e">
        <f t="shared" si="239"/>
        <v>#REF!</v>
      </c>
      <c r="S493" s="303" t="e">
        <f t="shared" si="240"/>
        <v>#REF!</v>
      </c>
      <c r="T493" s="376" t="e">
        <f t="shared" si="241"/>
        <v>#REF!</v>
      </c>
      <c r="U493" s="303" t="e">
        <f t="shared" si="242"/>
        <v>#REF!</v>
      </c>
      <c r="V493" s="303">
        <f t="shared" si="251"/>
        <v>46.728958320000011</v>
      </c>
      <c r="W493" s="376" t="e">
        <f t="shared" si="252"/>
        <v>#REF!</v>
      </c>
      <c r="X493" s="303">
        <f t="shared" si="253"/>
        <v>0</v>
      </c>
    </row>
    <row r="494" spans="1:24" s="23" customFormat="1" ht="15">
      <c r="A494" s="26"/>
      <c r="B494" s="63">
        <v>8086408125602</v>
      </c>
      <c r="C494" s="356"/>
      <c r="D494" s="21"/>
      <c r="E494" s="22" t="s">
        <v>194</v>
      </c>
      <c r="F494" s="22" t="s">
        <v>191</v>
      </c>
      <c r="G494" s="22">
        <v>2</v>
      </c>
      <c r="H494" s="22">
        <v>24</v>
      </c>
      <c r="I494" s="31">
        <v>49.67995032000001</v>
      </c>
      <c r="K494" s="55">
        <f t="shared" si="245"/>
        <v>0</v>
      </c>
      <c r="L494" s="321"/>
      <c r="M494" s="74">
        <f t="shared" si="246"/>
        <v>0</v>
      </c>
      <c r="N494" s="376" t="e">
        <f t="shared" si="238"/>
        <v>#REF!</v>
      </c>
      <c r="O494" s="374" t="e">
        <f>IF(B494="","",_xlfn.XLOOKUP(B494,#REF!,#REF!))</f>
        <v>#REF!</v>
      </c>
      <c r="P494" s="375">
        <f>IFERROR(IF(B494="","",_xlfn.XLOOKUP(B494,'[1]Order Sheet'!$A:$A,'[1]Order Sheet'!$T:$T)),0)</f>
        <v>609</v>
      </c>
      <c r="Q494" s="45"/>
      <c r="R494" s="303" t="e">
        <f t="shared" si="239"/>
        <v>#REF!</v>
      </c>
      <c r="S494" s="303" t="e">
        <f t="shared" si="240"/>
        <v>#REF!</v>
      </c>
      <c r="T494" s="376" t="e">
        <f t="shared" si="241"/>
        <v>#REF!</v>
      </c>
      <c r="U494" s="303" t="e">
        <f t="shared" si="242"/>
        <v>#REF!</v>
      </c>
      <c r="V494" s="303">
        <f t="shared" si="251"/>
        <v>49.67995032000001</v>
      </c>
      <c r="W494" s="376" t="e">
        <f t="shared" si="252"/>
        <v>#REF!</v>
      </c>
      <c r="X494" s="303">
        <f t="shared" si="253"/>
        <v>0</v>
      </c>
    </row>
    <row r="495" spans="1:24" s="23" customFormat="1" ht="15">
      <c r="A495" s="26"/>
      <c r="B495" s="63">
        <v>8086408126102</v>
      </c>
      <c r="C495" s="356"/>
      <c r="D495" s="21"/>
      <c r="E495" s="22" t="s">
        <v>195</v>
      </c>
      <c r="F495" s="22" t="s">
        <v>191</v>
      </c>
      <c r="G495" s="22">
        <v>2</v>
      </c>
      <c r="H495" s="22">
        <v>24</v>
      </c>
      <c r="I495" s="31">
        <v>52.49814768000001</v>
      </c>
      <c r="K495" s="55">
        <f t="shared" si="245"/>
        <v>0</v>
      </c>
      <c r="L495" s="321"/>
      <c r="M495" s="74">
        <f t="shared" si="246"/>
        <v>0</v>
      </c>
      <c r="N495" s="376" t="e">
        <f t="shared" si="238"/>
        <v>#REF!</v>
      </c>
      <c r="O495" s="374" t="e">
        <f>IF(B495="","",_xlfn.XLOOKUP(B495,#REF!,#REF!))</f>
        <v>#REF!</v>
      </c>
      <c r="P495" s="375">
        <f>IFERROR(IF(B495="","",_xlfn.XLOOKUP(B495,'[1]Order Sheet'!$A:$A,'[1]Order Sheet'!$T:$T)),0)</f>
        <v>1178</v>
      </c>
      <c r="Q495" s="45"/>
      <c r="R495" s="303" t="e">
        <f t="shared" si="239"/>
        <v>#REF!</v>
      </c>
      <c r="S495" s="303" t="e">
        <f t="shared" si="240"/>
        <v>#REF!</v>
      </c>
      <c r="T495" s="376" t="e">
        <f t="shared" si="241"/>
        <v>#REF!</v>
      </c>
      <c r="U495" s="303" t="e">
        <f t="shared" si="242"/>
        <v>#REF!</v>
      </c>
      <c r="V495" s="303">
        <f t="shared" si="251"/>
        <v>52.49814768000001</v>
      </c>
      <c r="W495" s="376" t="e">
        <f t="shared" si="252"/>
        <v>#REF!</v>
      </c>
      <c r="X495" s="303">
        <f t="shared" si="253"/>
        <v>0</v>
      </c>
    </row>
    <row r="496" spans="1:24" s="23" customFormat="1" ht="15">
      <c r="A496" s="26"/>
      <c r="B496" s="63">
        <v>8086408126202</v>
      </c>
      <c r="C496" s="356"/>
      <c r="D496" s="69"/>
      <c r="E496" s="22" t="s">
        <v>196</v>
      </c>
      <c r="F496" s="22" t="s">
        <v>191</v>
      </c>
      <c r="G496" s="22">
        <v>2</v>
      </c>
      <c r="H496" s="22">
        <v>24</v>
      </c>
      <c r="I496" s="31">
        <v>66.279280320000012</v>
      </c>
      <c r="K496" s="55">
        <f t="shared" si="245"/>
        <v>0</v>
      </c>
      <c r="L496" s="304"/>
      <c r="M496" s="51">
        <f t="shared" si="246"/>
        <v>0</v>
      </c>
      <c r="N496" s="376" t="e">
        <f t="shared" si="238"/>
        <v>#REF!</v>
      </c>
      <c r="O496" s="374" t="e">
        <f>IF(B496="","",_xlfn.XLOOKUP(B496,#REF!,#REF!))</f>
        <v>#REF!</v>
      </c>
      <c r="P496" s="375">
        <f>IFERROR(IF(B496="","",_xlfn.XLOOKUP(B496,'[1]Order Sheet'!$A:$A,'[1]Order Sheet'!$T:$T)),0)</f>
        <v>0</v>
      </c>
      <c r="Q496" s="45"/>
      <c r="R496" s="303" t="e">
        <f t="shared" si="239"/>
        <v>#REF!</v>
      </c>
      <c r="S496" s="303" t="e">
        <f t="shared" si="240"/>
        <v>#REF!</v>
      </c>
      <c r="T496" s="376" t="e">
        <f t="shared" si="241"/>
        <v>#REF!</v>
      </c>
      <c r="U496" s="303" t="e">
        <f t="shared" si="242"/>
        <v>#REF!</v>
      </c>
      <c r="V496" s="303">
        <f t="shared" si="251"/>
        <v>66.279280320000012</v>
      </c>
      <c r="W496" s="376" t="e">
        <f t="shared" si="252"/>
        <v>#REF!</v>
      </c>
      <c r="X496" s="303">
        <f t="shared" si="253"/>
        <v>0</v>
      </c>
    </row>
    <row r="497" spans="1:24" s="23" customFormat="1" ht="16" thickBot="1">
      <c r="A497" s="26"/>
      <c r="B497" s="340" t="s">
        <v>301</v>
      </c>
      <c r="C497" s="340"/>
      <c r="D497" s="70"/>
      <c r="E497" s="32"/>
      <c r="F497" s="32"/>
      <c r="G497" s="32"/>
      <c r="H497" s="32"/>
      <c r="I497" s="33"/>
      <c r="K497" s="56"/>
      <c r="L497" s="306"/>
      <c r="M497" s="52"/>
      <c r="N497" s="376"/>
      <c r="Q497" s="45"/>
      <c r="R497" s="303"/>
      <c r="S497" s="303"/>
      <c r="T497" s="376"/>
      <c r="U497" s="303"/>
      <c r="V497" s="303"/>
      <c r="W497" s="376"/>
    </row>
    <row r="498" spans="1:24" s="23" customFormat="1" ht="15">
      <c r="A498" s="25"/>
      <c r="B498" s="62">
        <v>7793808124202</v>
      </c>
      <c r="C498" s="355"/>
      <c r="D498" s="28"/>
      <c r="E498" s="29" t="s">
        <v>184</v>
      </c>
      <c r="F498" s="29" t="s">
        <v>197</v>
      </c>
      <c r="G498" s="22">
        <v>2</v>
      </c>
      <c r="H498" s="22">
        <v>24</v>
      </c>
      <c r="I498" s="30">
        <v>39.631822560000003</v>
      </c>
      <c r="K498" s="54">
        <f t="shared" ref="K498:K503" si="254">I498*$M$4</f>
        <v>0</v>
      </c>
      <c r="L498" s="320"/>
      <c r="M498" s="77">
        <f t="shared" ref="M498:M503" si="255">L498*K498</f>
        <v>0</v>
      </c>
      <c r="N498" s="376" t="e">
        <f t="shared" si="238"/>
        <v>#REF!</v>
      </c>
      <c r="O498" s="374" t="e">
        <f>IF(B498="","",_xlfn.XLOOKUP(B498,#REF!,#REF!))</f>
        <v>#REF!</v>
      </c>
      <c r="P498" s="375">
        <f>IFERROR(IF(B498="","",_xlfn.XLOOKUP(B498,'[1]Order Sheet'!$A:$A,'[1]Order Sheet'!$T:$T)),0)</f>
        <v>0</v>
      </c>
      <c r="Q498" s="45"/>
      <c r="R498" s="303" t="e">
        <f t="shared" si="239"/>
        <v>#REF!</v>
      </c>
      <c r="S498" s="303" t="e">
        <f t="shared" si="240"/>
        <v>#REF!</v>
      </c>
      <c r="T498" s="376" t="e">
        <f t="shared" si="241"/>
        <v>#REF!</v>
      </c>
      <c r="U498" s="303" t="e">
        <f t="shared" si="242"/>
        <v>#REF!</v>
      </c>
      <c r="V498" s="303">
        <f>+I498</f>
        <v>39.631822560000003</v>
      </c>
      <c r="W498" s="376" t="e">
        <f t="shared" ref="W498:W503" si="256">(+U498-O498)/U498</f>
        <v>#REF!</v>
      </c>
      <c r="X498" s="303">
        <f>+V498-I498</f>
        <v>0</v>
      </c>
    </row>
    <row r="499" spans="1:24" s="23" customFormat="1" ht="15">
      <c r="A499" s="26"/>
      <c r="B499" s="63">
        <v>7793808124702</v>
      </c>
      <c r="C499" s="356"/>
      <c r="D499" s="21"/>
      <c r="E499" s="22" t="s">
        <v>186</v>
      </c>
      <c r="F499" s="22" t="s">
        <v>197</v>
      </c>
      <c r="G499" s="22">
        <v>2</v>
      </c>
      <c r="H499" s="22">
        <v>24</v>
      </c>
      <c r="I499" s="31">
        <v>42.907423680000001</v>
      </c>
      <c r="K499" s="55">
        <f t="shared" si="254"/>
        <v>0</v>
      </c>
      <c r="L499" s="321"/>
      <c r="M499" s="74">
        <f t="shared" si="255"/>
        <v>0</v>
      </c>
      <c r="N499" s="376" t="e">
        <f t="shared" si="238"/>
        <v>#REF!</v>
      </c>
      <c r="O499" s="374" t="e">
        <f>IF(B499="","",_xlfn.XLOOKUP(B499,#REF!,#REF!))</f>
        <v>#REF!</v>
      </c>
      <c r="P499" s="375">
        <f>IFERROR(IF(B499="","",_xlfn.XLOOKUP(B499,'[1]Order Sheet'!$A:$A,'[1]Order Sheet'!$T:$T)),0)</f>
        <v>21</v>
      </c>
      <c r="Q499" s="45"/>
      <c r="R499" s="303" t="e">
        <f t="shared" si="239"/>
        <v>#REF!</v>
      </c>
      <c r="S499" s="303" t="e">
        <f t="shared" si="240"/>
        <v>#REF!</v>
      </c>
      <c r="T499" s="376" t="e">
        <f t="shared" si="241"/>
        <v>#REF!</v>
      </c>
      <c r="U499" s="303">
        <f t="shared" ref="U499" si="257">+V499*0.34</f>
        <v>14.588524051200002</v>
      </c>
      <c r="V499" s="303">
        <f>+I499</f>
        <v>42.907423680000001</v>
      </c>
      <c r="W499" s="376" t="e">
        <f t="shared" si="256"/>
        <v>#REF!</v>
      </c>
      <c r="X499" s="303">
        <f>+V499-I499</f>
        <v>0</v>
      </c>
    </row>
    <row r="500" spans="1:24" s="23" customFormat="1" ht="15">
      <c r="A500" s="26"/>
      <c r="B500" s="63">
        <v>7793808125202</v>
      </c>
      <c r="C500" s="356"/>
      <c r="D500" s="21"/>
      <c r="E500" s="22" t="s">
        <v>185</v>
      </c>
      <c r="F500" s="22" t="s">
        <v>197</v>
      </c>
      <c r="G500" s="22">
        <v>2</v>
      </c>
      <c r="H500" s="22">
        <v>24</v>
      </c>
      <c r="I500" s="31">
        <v>46.699448400000001</v>
      </c>
      <c r="K500" s="55">
        <f t="shared" si="254"/>
        <v>0</v>
      </c>
      <c r="L500" s="321"/>
      <c r="M500" s="74">
        <f t="shared" si="255"/>
        <v>0</v>
      </c>
      <c r="N500" s="376" t="e">
        <f t="shared" si="238"/>
        <v>#REF!</v>
      </c>
      <c r="O500" s="374" t="e">
        <f>IF(B500="","",_xlfn.XLOOKUP(B500,#REF!,#REF!))</f>
        <v>#REF!</v>
      </c>
      <c r="P500" s="375">
        <f>IFERROR(IF(B500="","",_xlfn.XLOOKUP(B500,'[1]Order Sheet'!$A:$A,'[1]Order Sheet'!$T:$T)),0)</f>
        <v>116</v>
      </c>
      <c r="Q500" s="45"/>
      <c r="R500" s="303" t="e">
        <f t="shared" si="239"/>
        <v>#REF!</v>
      </c>
      <c r="S500" s="303" t="e">
        <f t="shared" si="240"/>
        <v>#REF!</v>
      </c>
      <c r="T500" s="376" t="e">
        <f t="shared" si="241"/>
        <v>#REF!</v>
      </c>
      <c r="U500" s="303" t="e">
        <f t="shared" si="242"/>
        <v>#REF!</v>
      </c>
      <c r="V500" s="303">
        <f t="shared" ref="V500:V502" si="258">+I500</f>
        <v>46.699448400000001</v>
      </c>
      <c r="W500" s="376" t="e">
        <f t="shared" si="256"/>
        <v>#REF!</v>
      </c>
      <c r="X500" s="303">
        <f t="shared" ref="X500:X502" si="259">+V500-I500</f>
        <v>0</v>
      </c>
    </row>
    <row r="501" spans="1:24" s="23" customFormat="1" ht="15">
      <c r="A501" s="26"/>
      <c r="B501" s="63">
        <v>7793808125602</v>
      </c>
      <c r="C501" s="356"/>
      <c r="D501" s="21"/>
      <c r="E501" s="22" t="s">
        <v>187</v>
      </c>
      <c r="F501" s="22" t="s">
        <v>197</v>
      </c>
      <c r="G501" s="22">
        <v>2</v>
      </c>
      <c r="H501" s="22">
        <v>24</v>
      </c>
      <c r="I501" s="31">
        <v>50.122599120000011</v>
      </c>
      <c r="K501" s="55">
        <f t="shared" si="254"/>
        <v>0</v>
      </c>
      <c r="L501" s="321"/>
      <c r="M501" s="74">
        <f t="shared" si="255"/>
        <v>0</v>
      </c>
      <c r="N501" s="376" t="e">
        <f t="shared" si="238"/>
        <v>#REF!</v>
      </c>
      <c r="O501" s="374" t="e">
        <f>IF(B501="","",_xlfn.XLOOKUP(B501,#REF!,#REF!))</f>
        <v>#REF!</v>
      </c>
      <c r="P501" s="375">
        <f>IFERROR(IF(B501="","",_xlfn.XLOOKUP(B501,'[1]Order Sheet'!$A:$A,'[1]Order Sheet'!$T:$T)),0)</f>
        <v>33</v>
      </c>
      <c r="Q501" s="45"/>
      <c r="R501" s="303" t="e">
        <f t="shared" si="239"/>
        <v>#REF!</v>
      </c>
      <c r="S501" s="303" t="e">
        <f t="shared" si="240"/>
        <v>#REF!</v>
      </c>
      <c r="T501" s="376" t="e">
        <f t="shared" si="241"/>
        <v>#REF!</v>
      </c>
      <c r="U501" s="303" t="e">
        <f t="shared" si="242"/>
        <v>#REF!</v>
      </c>
      <c r="V501" s="303">
        <f t="shared" si="258"/>
        <v>50.122599120000011</v>
      </c>
      <c r="W501" s="376" t="e">
        <f t="shared" si="256"/>
        <v>#REF!</v>
      </c>
      <c r="X501" s="303">
        <f t="shared" si="259"/>
        <v>0</v>
      </c>
    </row>
    <row r="502" spans="1:24" s="23" customFormat="1" ht="15">
      <c r="A502" s="26"/>
      <c r="B502" s="63">
        <v>7793808126102</v>
      </c>
      <c r="C502" s="356"/>
      <c r="D502" s="21"/>
      <c r="E502" s="22" t="s">
        <v>188</v>
      </c>
      <c r="F502" s="22" t="s">
        <v>197</v>
      </c>
      <c r="G502" s="22">
        <v>2</v>
      </c>
      <c r="H502" s="22">
        <v>24</v>
      </c>
      <c r="I502" s="31">
        <v>53.398200240000001</v>
      </c>
      <c r="K502" s="55">
        <f t="shared" si="254"/>
        <v>0</v>
      </c>
      <c r="L502" s="321"/>
      <c r="M502" s="74">
        <f t="shared" si="255"/>
        <v>0</v>
      </c>
      <c r="N502" s="376" t="e">
        <f t="shared" si="238"/>
        <v>#REF!</v>
      </c>
      <c r="O502" s="374" t="e">
        <f>IF(B502="","",_xlfn.XLOOKUP(B502,#REF!,#REF!))</f>
        <v>#REF!</v>
      </c>
      <c r="P502" s="375">
        <f>IFERROR(IF(B502="","",_xlfn.XLOOKUP(B502,'[1]Order Sheet'!$A:$A,'[1]Order Sheet'!$T:$T)),0)</f>
        <v>378</v>
      </c>
      <c r="Q502" s="45"/>
      <c r="R502" s="303" t="e">
        <f t="shared" si="239"/>
        <v>#REF!</v>
      </c>
      <c r="S502" s="303" t="e">
        <f t="shared" si="240"/>
        <v>#REF!</v>
      </c>
      <c r="T502" s="376" t="e">
        <f t="shared" si="241"/>
        <v>#REF!</v>
      </c>
      <c r="U502" s="303" t="e">
        <f t="shared" si="242"/>
        <v>#REF!</v>
      </c>
      <c r="V502" s="303">
        <f t="shared" si="258"/>
        <v>53.398200240000001</v>
      </c>
      <c r="W502" s="376" t="e">
        <f t="shared" si="256"/>
        <v>#REF!</v>
      </c>
      <c r="X502" s="303">
        <f t="shared" si="259"/>
        <v>0</v>
      </c>
    </row>
    <row r="503" spans="1:24" s="23" customFormat="1" ht="15">
      <c r="A503" s="26"/>
      <c r="B503" s="63">
        <v>7793808126202</v>
      </c>
      <c r="C503" s="356"/>
      <c r="D503" s="69"/>
      <c r="E503" s="22" t="s">
        <v>189</v>
      </c>
      <c r="F503" s="22" t="s">
        <v>197</v>
      </c>
      <c r="G503" s="22">
        <v>2</v>
      </c>
      <c r="H503" s="22">
        <v>24</v>
      </c>
      <c r="I503" s="31">
        <v>56.319682320000005</v>
      </c>
      <c r="K503" s="55">
        <f t="shared" si="254"/>
        <v>0</v>
      </c>
      <c r="L503" s="304"/>
      <c r="M503" s="51">
        <f t="shared" si="255"/>
        <v>0</v>
      </c>
      <c r="N503" s="376" t="e">
        <f t="shared" si="238"/>
        <v>#REF!</v>
      </c>
      <c r="O503" s="374" t="e">
        <f>IF(B503="","",_xlfn.XLOOKUP(B503,#REF!,#REF!))</f>
        <v>#REF!</v>
      </c>
      <c r="P503" s="375">
        <f>IFERROR(IF(B503="","",_xlfn.XLOOKUP(B503,'[1]Order Sheet'!$A:$A,'[1]Order Sheet'!$T:$T)),0)</f>
        <v>0</v>
      </c>
      <c r="Q503" s="45"/>
      <c r="R503" s="303" t="e">
        <f t="shared" si="239"/>
        <v>#REF!</v>
      </c>
      <c r="S503" s="303" t="e">
        <f t="shared" si="240"/>
        <v>#REF!</v>
      </c>
      <c r="T503" s="376" t="e">
        <f t="shared" si="241"/>
        <v>#REF!</v>
      </c>
      <c r="U503" s="303">
        <f t="shared" ref="U503" si="260">+V503*0.34</f>
        <v>19.148691988800003</v>
      </c>
      <c r="V503" s="303">
        <f>+I503</f>
        <v>56.319682320000005</v>
      </c>
      <c r="W503" s="376" t="e">
        <f t="shared" si="256"/>
        <v>#REF!</v>
      </c>
      <c r="X503" s="303">
        <f>+V503-I503</f>
        <v>0</v>
      </c>
    </row>
    <row r="504" spans="1:24" s="23" customFormat="1" ht="16" thickBot="1">
      <c r="A504" s="26"/>
      <c r="B504" s="340" t="s">
        <v>301</v>
      </c>
      <c r="C504" s="340"/>
      <c r="D504" s="70"/>
      <c r="E504" s="32"/>
      <c r="F504" s="32"/>
      <c r="G504" s="32"/>
      <c r="H504" s="32"/>
      <c r="I504" s="33"/>
      <c r="K504" s="56"/>
      <c r="L504" s="306"/>
      <c r="M504" s="52"/>
      <c r="N504" s="376"/>
      <c r="Q504" s="45"/>
      <c r="R504" s="303"/>
      <c r="S504" s="303"/>
      <c r="T504" s="376"/>
      <c r="U504" s="303"/>
      <c r="V504" s="303"/>
      <c r="W504" s="376"/>
    </row>
    <row r="505" spans="1:24" s="23" customFormat="1" ht="15">
      <c r="A505" s="25"/>
      <c r="B505" s="62">
        <v>8486608125202</v>
      </c>
      <c r="C505" s="355"/>
      <c r="D505" s="28"/>
      <c r="E505" s="29" t="s">
        <v>185</v>
      </c>
      <c r="F505" s="29" t="s">
        <v>200</v>
      </c>
      <c r="G505" s="29">
        <v>1</v>
      </c>
      <c r="H505" s="29">
        <v>10</v>
      </c>
      <c r="I505" s="30">
        <v>67.179332880000004</v>
      </c>
      <c r="K505" s="54">
        <f t="shared" ref="K505:K507" si="261">I505*$M$4</f>
        <v>0</v>
      </c>
      <c r="L505" s="320"/>
      <c r="M505" s="77">
        <f t="shared" ref="M505:M507" si="262">L505*K505</f>
        <v>0</v>
      </c>
      <c r="N505" s="376" t="e">
        <f t="shared" si="238"/>
        <v>#REF!</v>
      </c>
      <c r="O505" s="374" t="e">
        <f>IF(B505="","",_xlfn.XLOOKUP(B505,#REF!,#REF!))</f>
        <v>#REF!</v>
      </c>
      <c r="P505" s="375">
        <f>IFERROR(IF(B505="","",_xlfn.XLOOKUP(B505,'[1]Order Sheet'!$A:$A,'[1]Order Sheet'!$T:$T)),0)</f>
        <v>0</v>
      </c>
      <c r="Q505" s="45"/>
      <c r="R505" s="303" t="e">
        <f t="shared" si="239"/>
        <v>#REF!</v>
      </c>
      <c r="S505" s="303" t="e">
        <f t="shared" si="240"/>
        <v>#REF!</v>
      </c>
      <c r="T505" s="376" t="e">
        <f t="shared" si="241"/>
        <v>#REF!</v>
      </c>
      <c r="U505" s="303">
        <f t="shared" ref="U505:U506" si="263">+V505*0.34</f>
        <v>22.840973179200002</v>
      </c>
      <c r="V505" s="303">
        <f t="shared" ref="V505:V506" si="264">+I505</f>
        <v>67.179332880000004</v>
      </c>
      <c r="W505" s="376" t="e">
        <f>(+U505-O505)/U505</f>
        <v>#REF!</v>
      </c>
      <c r="X505" s="303">
        <f t="shared" ref="X505:X506" si="265">+V505-I505</f>
        <v>0</v>
      </c>
    </row>
    <row r="506" spans="1:24" s="23" customFormat="1" ht="15">
      <c r="A506" s="26"/>
      <c r="B506" s="63">
        <v>8486608125602</v>
      </c>
      <c r="C506" s="356"/>
      <c r="D506" s="21"/>
      <c r="E506" s="22" t="s">
        <v>187</v>
      </c>
      <c r="F506" s="22" t="s">
        <v>200</v>
      </c>
      <c r="G506" s="22">
        <v>1</v>
      </c>
      <c r="H506" s="22">
        <v>10</v>
      </c>
      <c r="I506" s="31">
        <v>69.407331839999998</v>
      </c>
      <c r="K506" s="55">
        <f t="shared" si="261"/>
        <v>0</v>
      </c>
      <c r="L506" s="321"/>
      <c r="M506" s="74">
        <f t="shared" si="262"/>
        <v>0</v>
      </c>
      <c r="N506" s="376" t="e">
        <f t="shared" si="238"/>
        <v>#REF!</v>
      </c>
      <c r="O506" s="374" t="e">
        <f>IF(B506="","",_xlfn.XLOOKUP(B506,#REF!,#REF!))</f>
        <v>#REF!</v>
      </c>
      <c r="P506" s="375">
        <f>IFERROR(IF(B506="","",_xlfn.XLOOKUP(B506,'[1]Order Sheet'!$A:$A,'[1]Order Sheet'!$T:$T)),0)</f>
        <v>12</v>
      </c>
      <c r="Q506" s="45"/>
      <c r="R506" s="303" t="e">
        <f t="shared" si="239"/>
        <v>#REF!</v>
      </c>
      <c r="S506" s="303" t="e">
        <f t="shared" si="240"/>
        <v>#REF!</v>
      </c>
      <c r="T506" s="376" t="e">
        <f t="shared" si="241"/>
        <v>#REF!</v>
      </c>
      <c r="U506" s="303">
        <f t="shared" si="263"/>
        <v>23.598492825600001</v>
      </c>
      <c r="V506" s="303">
        <f t="shared" si="264"/>
        <v>69.407331839999998</v>
      </c>
      <c r="W506" s="376" t="e">
        <f>(+U506-O506)/U506</f>
        <v>#REF!</v>
      </c>
      <c r="X506" s="303">
        <f t="shared" si="265"/>
        <v>0</v>
      </c>
    </row>
    <row r="507" spans="1:24" s="23" customFormat="1" ht="15">
      <c r="A507" s="26"/>
      <c r="B507" s="63">
        <v>8486608126102</v>
      </c>
      <c r="C507" s="356"/>
      <c r="D507" s="21"/>
      <c r="E507" s="22" t="s">
        <v>188</v>
      </c>
      <c r="F507" s="22" t="s">
        <v>200</v>
      </c>
      <c r="G507" s="22">
        <v>1</v>
      </c>
      <c r="H507" s="22">
        <v>10</v>
      </c>
      <c r="I507" s="31">
        <v>71.192682000000005</v>
      </c>
      <c r="K507" s="55">
        <f t="shared" si="261"/>
        <v>0</v>
      </c>
      <c r="L507" s="321"/>
      <c r="M507" s="74">
        <f t="shared" si="262"/>
        <v>0</v>
      </c>
      <c r="N507" s="376" t="e">
        <f t="shared" si="238"/>
        <v>#REF!</v>
      </c>
      <c r="O507" s="374" t="e">
        <f>IF(B507="","",_xlfn.XLOOKUP(B507,#REF!,#REF!))</f>
        <v>#REF!</v>
      </c>
      <c r="P507" s="375">
        <f>IFERROR(IF(B507="","",_xlfn.XLOOKUP(B507,'[1]Order Sheet'!$A:$A,'[1]Order Sheet'!$T:$T)),0)</f>
        <v>419</v>
      </c>
      <c r="Q507" s="45"/>
      <c r="R507" s="303" t="e">
        <f t="shared" si="239"/>
        <v>#REF!</v>
      </c>
      <c r="S507" s="303" t="e">
        <f t="shared" si="240"/>
        <v>#REF!</v>
      </c>
      <c r="T507" s="376" t="e">
        <f t="shared" si="241"/>
        <v>#REF!</v>
      </c>
      <c r="U507" s="303" t="e">
        <f t="shared" si="242"/>
        <v>#REF!</v>
      </c>
      <c r="V507" s="303">
        <f>+I507</f>
        <v>71.192682000000005</v>
      </c>
      <c r="W507" s="376" t="e">
        <f>(+U507-O507)/U507</f>
        <v>#REF!</v>
      </c>
      <c r="X507" s="303">
        <f>+V507-I507</f>
        <v>0</v>
      </c>
    </row>
    <row r="508" spans="1:24" s="23" customFormat="1" ht="15">
      <c r="A508" s="26"/>
      <c r="B508" s="81"/>
      <c r="C508" s="358"/>
      <c r="D508" s="41"/>
      <c r="E508" s="37"/>
      <c r="F508" s="37"/>
      <c r="G508" s="37"/>
      <c r="H508" s="37"/>
      <c r="I508" s="38"/>
      <c r="K508" s="57"/>
      <c r="L508" s="331"/>
      <c r="M508" s="92"/>
      <c r="N508" s="376"/>
      <c r="Q508" s="45"/>
      <c r="R508" s="303"/>
      <c r="S508" s="303"/>
      <c r="T508" s="376"/>
      <c r="U508" s="303"/>
      <c r="V508" s="303"/>
      <c r="W508" s="376"/>
    </row>
    <row r="509" spans="1:24" s="23" customFormat="1" ht="15">
      <c r="A509" s="26"/>
      <c r="B509" s="78"/>
      <c r="C509" s="65"/>
      <c r="D509" s="44"/>
      <c r="E509" s="45"/>
      <c r="F509" s="45"/>
      <c r="G509" s="45"/>
      <c r="H509" s="45"/>
      <c r="I509" s="48"/>
      <c r="K509" s="58"/>
      <c r="L509" s="324"/>
      <c r="M509" s="91"/>
      <c r="N509" s="376"/>
      <c r="Q509" s="45"/>
      <c r="R509" s="303"/>
      <c r="S509" s="303"/>
      <c r="T509" s="376"/>
      <c r="U509" s="303"/>
      <c r="V509" s="303"/>
      <c r="W509" s="376"/>
    </row>
    <row r="510" spans="1:24" s="23" customFormat="1" ht="16" thickBot="1">
      <c r="A510" s="27"/>
      <c r="B510" s="309" t="s">
        <v>301</v>
      </c>
      <c r="C510" s="359"/>
      <c r="D510" s="43"/>
      <c r="E510" s="39"/>
      <c r="F510" s="39"/>
      <c r="G510" s="39"/>
      <c r="H510" s="39"/>
      <c r="I510" s="40"/>
      <c r="K510" s="59"/>
      <c r="L510" s="325"/>
      <c r="M510" s="61"/>
      <c r="N510" s="376"/>
      <c r="Q510" s="45"/>
      <c r="R510" s="303"/>
      <c r="S510" s="303"/>
      <c r="T510" s="376"/>
      <c r="U510" s="303"/>
      <c r="V510" s="303"/>
      <c r="W510" s="376"/>
    </row>
    <row r="511" spans="1:24" s="6" customFormat="1" ht="15" customHeight="1">
      <c r="B511" s="7"/>
      <c r="C511" s="7"/>
      <c r="D511" s="8"/>
      <c r="H511" s="9"/>
      <c r="I511" s="10"/>
      <c r="K511" s="53"/>
      <c r="L511" s="276"/>
      <c r="M511" s="60"/>
      <c r="N511" s="376"/>
      <c r="Q511" s="45"/>
      <c r="R511" s="303"/>
      <c r="S511" s="303"/>
      <c r="T511" s="376"/>
      <c r="U511" s="303"/>
      <c r="V511" s="303"/>
      <c r="W511" s="376"/>
    </row>
    <row r="512" spans="1:24" s="6" customFormat="1" ht="15" customHeight="1">
      <c r="B512" s="7"/>
      <c r="C512" s="7"/>
      <c r="D512" s="8"/>
      <c r="H512" s="9"/>
      <c r="I512" s="10"/>
      <c r="K512" s="53"/>
      <c r="L512" s="276"/>
      <c r="M512" s="60"/>
      <c r="N512" s="376"/>
      <c r="Q512" s="45"/>
      <c r="R512" s="303"/>
      <c r="S512" s="303"/>
      <c r="T512" s="376"/>
      <c r="U512" s="303"/>
      <c r="V512" s="303"/>
      <c r="W512" s="376"/>
    </row>
    <row r="513" spans="1:24" s="6" customFormat="1" ht="15" customHeight="1">
      <c r="B513" s="391" t="s">
        <v>182</v>
      </c>
      <c r="C513" s="391"/>
      <c r="D513" s="391"/>
      <c r="E513" s="391"/>
      <c r="F513" s="391"/>
      <c r="G513" s="391"/>
      <c r="H513" s="391"/>
      <c r="I513" s="10"/>
      <c r="K513" s="10"/>
      <c r="L513" s="276"/>
      <c r="M513" s="60"/>
      <c r="N513" s="376"/>
      <c r="Q513" s="45"/>
      <c r="R513" s="303"/>
      <c r="S513" s="303"/>
      <c r="T513" s="376"/>
      <c r="U513" s="303"/>
      <c r="V513" s="303"/>
      <c r="W513" s="376"/>
    </row>
    <row r="514" spans="1:24" ht="15" customHeight="1">
      <c r="B514" s="391"/>
      <c r="C514" s="391"/>
      <c r="D514" s="391"/>
      <c r="E514" s="391"/>
      <c r="F514" s="391"/>
      <c r="G514" s="391"/>
      <c r="H514" s="391"/>
      <c r="N514" s="376"/>
      <c r="Q514" s="45"/>
      <c r="R514" s="303"/>
      <c r="S514" s="303"/>
      <c r="T514" s="376"/>
      <c r="U514" s="303"/>
      <c r="V514" s="303"/>
      <c r="W514" s="376"/>
    </row>
    <row r="515" spans="1:24" ht="15" customHeight="1">
      <c r="A515" s="34"/>
      <c r="B515" s="391"/>
      <c r="C515" s="391"/>
      <c r="D515" s="391"/>
      <c r="E515" s="391"/>
      <c r="F515" s="391"/>
      <c r="G515" s="391"/>
      <c r="H515" s="391"/>
      <c r="I515" s="12"/>
      <c r="K515" s="24"/>
      <c r="L515" s="279"/>
      <c r="M515" s="90"/>
      <c r="N515" s="376"/>
      <c r="Q515" s="45"/>
      <c r="R515" s="303"/>
      <c r="S515" s="303"/>
      <c r="T515" s="376"/>
      <c r="U515" s="303"/>
      <c r="V515" s="303"/>
      <c r="W515" s="376"/>
    </row>
    <row r="516" spans="1:24" ht="15" customHeight="1">
      <c r="K516" s="24"/>
      <c r="L516" s="281"/>
      <c r="M516" s="24"/>
      <c r="N516" s="376"/>
      <c r="Q516" s="45"/>
      <c r="R516" s="303"/>
      <c r="S516" s="303"/>
      <c r="T516" s="376"/>
      <c r="U516" s="303"/>
      <c r="V516" s="303"/>
      <c r="W516" s="376"/>
    </row>
    <row r="517" spans="1:24" ht="15" customHeight="1">
      <c r="K517" s="24"/>
      <c r="L517" s="281"/>
      <c r="M517" s="24"/>
      <c r="N517" s="376"/>
      <c r="Q517" s="45"/>
      <c r="R517" s="303"/>
      <c r="S517" s="303"/>
      <c r="T517" s="376"/>
      <c r="U517" s="303"/>
      <c r="V517" s="303"/>
      <c r="W517" s="376"/>
    </row>
    <row r="518" spans="1:24" s="14" customFormat="1" ht="19.5" customHeight="1">
      <c r="A518" s="317" t="s">
        <v>275</v>
      </c>
      <c r="B518" s="13"/>
      <c r="C518" s="13"/>
      <c r="D518" s="16"/>
      <c r="H518" s="283" t="s">
        <v>199</v>
      </c>
      <c r="I518" s="17"/>
      <c r="J518" s="2"/>
      <c r="K518" s="46"/>
      <c r="L518" s="279"/>
      <c r="M518" s="24"/>
      <c r="N518" s="376"/>
      <c r="Q518" s="45"/>
      <c r="R518" s="303"/>
      <c r="S518" s="303"/>
      <c r="T518" s="376"/>
      <c r="U518" s="303"/>
      <c r="V518" s="303"/>
      <c r="W518" s="376"/>
    </row>
    <row r="519" spans="1:24" s="14" customFormat="1" ht="21" thickBot="1">
      <c r="A519" s="15"/>
      <c r="B519" s="13"/>
      <c r="C519" s="13"/>
      <c r="D519" s="16"/>
      <c r="H519" s="112"/>
      <c r="I519" s="18"/>
      <c r="J519" s="2"/>
      <c r="K519" s="46"/>
      <c r="L519" s="285"/>
      <c r="M519" s="46"/>
      <c r="N519" s="376"/>
      <c r="Q519" s="45"/>
      <c r="R519" s="303"/>
      <c r="S519" s="303"/>
      <c r="T519" s="376"/>
      <c r="U519" s="303"/>
      <c r="V519" s="303"/>
      <c r="W519" s="376"/>
    </row>
    <row r="520" spans="1:24" s="19" customFormat="1" ht="15" customHeight="1">
      <c r="A520" s="286" t="s">
        <v>9</v>
      </c>
      <c r="B520" s="287"/>
      <c r="C520" s="287"/>
      <c r="D520" s="288" t="s">
        <v>13</v>
      </c>
      <c r="E520" s="289"/>
      <c r="F520" s="289"/>
      <c r="G520" s="390" t="s">
        <v>24</v>
      </c>
      <c r="H520" s="390"/>
      <c r="I520" s="290"/>
      <c r="J520" s="1"/>
      <c r="K520" s="291" t="s">
        <v>2</v>
      </c>
      <c r="L520" s="292" t="s">
        <v>3</v>
      </c>
      <c r="M520" s="293"/>
      <c r="N520" s="376"/>
      <c r="Q520" s="45"/>
      <c r="R520" s="303"/>
      <c r="S520" s="303"/>
      <c r="T520" s="376"/>
      <c r="U520" s="303"/>
      <c r="V520" s="303"/>
      <c r="W520" s="376"/>
    </row>
    <row r="521" spans="1:24" s="19" customFormat="1" ht="15" customHeight="1" thickBot="1">
      <c r="A521" s="294"/>
      <c r="B521" s="295" t="s">
        <v>4</v>
      </c>
      <c r="C521" s="295"/>
      <c r="D521" s="296" t="s">
        <v>14</v>
      </c>
      <c r="E521" s="297" t="s">
        <v>5</v>
      </c>
      <c r="F521" s="297" t="s">
        <v>150</v>
      </c>
      <c r="G521" s="297" t="s">
        <v>22</v>
      </c>
      <c r="H521" s="297" t="s">
        <v>23</v>
      </c>
      <c r="I521" s="298"/>
      <c r="J521" s="1"/>
      <c r="K521" s="299" t="s">
        <v>6</v>
      </c>
      <c r="L521" s="300" t="s">
        <v>7</v>
      </c>
      <c r="M521" s="301" t="s">
        <v>8</v>
      </c>
      <c r="N521" s="376"/>
      <c r="Q521" s="45"/>
      <c r="R521" s="303"/>
      <c r="S521" s="303"/>
      <c r="T521" s="376"/>
      <c r="U521" s="303"/>
      <c r="V521" s="303"/>
      <c r="W521" s="376"/>
    </row>
    <row r="522" spans="1:24" s="23" customFormat="1" ht="15">
      <c r="A522" s="25"/>
      <c r="B522" s="62">
        <v>8086308124202</v>
      </c>
      <c r="C522" s="355"/>
      <c r="D522" s="28"/>
      <c r="E522" s="29" t="s">
        <v>184</v>
      </c>
      <c r="F522" s="29" t="s">
        <v>183</v>
      </c>
      <c r="G522" s="22">
        <v>2</v>
      </c>
      <c r="H522" s="22">
        <v>24</v>
      </c>
      <c r="I522" s="30">
        <v>34.216752240000005</v>
      </c>
      <c r="K522" s="54">
        <f t="shared" ref="K522:K541" si="266">I522*$M$4</f>
        <v>0</v>
      </c>
      <c r="L522" s="320"/>
      <c r="M522" s="77">
        <f t="shared" ref="M522:M541" si="267">L522*K522</f>
        <v>0</v>
      </c>
      <c r="N522" s="376" t="e">
        <f t="shared" si="238"/>
        <v>#REF!</v>
      </c>
      <c r="O522" s="374" t="e">
        <f>IF(B522="","",_xlfn.XLOOKUP(B522,#REF!,#REF!))</f>
        <v>#REF!</v>
      </c>
      <c r="P522" s="375">
        <f>IFERROR(IF(B522="","",_xlfn.XLOOKUP(B522,'[1]Order Sheet'!$A:$A,'[1]Order Sheet'!$T:$T)),0)</f>
        <v>53</v>
      </c>
      <c r="Q522" s="45"/>
      <c r="R522" s="303" t="e">
        <f t="shared" si="239"/>
        <v>#REF!</v>
      </c>
      <c r="S522" s="303" t="e">
        <f t="shared" si="240"/>
        <v>#REF!</v>
      </c>
      <c r="T522" s="376" t="e">
        <f t="shared" si="241"/>
        <v>#REF!</v>
      </c>
      <c r="U522" s="303" t="e">
        <f t="shared" si="242"/>
        <v>#REF!</v>
      </c>
      <c r="V522" s="303">
        <f>+I522</f>
        <v>34.216752240000005</v>
      </c>
      <c r="W522" s="376" t="e">
        <f t="shared" ref="W522:W527" si="268">(+U522-O522)/U522</f>
        <v>#REF!</v>
      </c>
      <c r="X522" s="303">
        <f t="shared" ref="X522:X526" si="269">+V522-I522</f>
        <v>0</v>
      </c>
    </row>
    <row r="523" spans="1:24" s="23" customFormat="1" ht="15">
      <c r="A523" s="26"/>
      <c r="B523" s="63">
        <v>8086308124702</v>
      </c>
      <c r="C523" s="356"/>
      <c r="D523" s="21"/>
      <c r="E523" s="22" t="s">
        <v>186</v>
      </c>
      <c r="F523" s="22" t="s">
        <v>183</v>
      </c>
      <c r="G523" s="22">
        <v>2</v>
      </c>
      <c r="H523" s="22">
        <v>24</v>
      </c>
      <c r="I523" s="31">
        <v>37.697042352941182</v>
      </c>
      <c r="K523" s="55">
        <f t="shared" si="266"/>
        <v>0</v>
      </c>
      <c r="L523" s="321"/>
      <c r="M523" s="74">
        <f t="shared" si="267"/>
        <v>0</v>
      </c>
      <c r="N523" s="376" t="e">
        <f t="shared" ref="N523:N579" si="270">IF(B523="","",(K523-O523)/K523)</f>
        <v>#REF!</v>
      </c>
      <c r="O523" s="374" t="e">
        <f>IF(B523="","",_xlfn.XLOOKUP(B523,#REF!,#REF!))</f>
        <v>#REF!</v>
      </c>
      <c r="P523" s="375">
        <f>IFERROR(IF(B523="","",_xlfn.XLOOKUP(B523,'[1]Order Sheet'!$A:$A,'[1]Order Sheet'!$T:$T)),0)</f>
        <v>131</v>
      </c>
      <c r="Q523" s="45"/>
      <c r="R523" s="303" t="e">
        <f t="shared" ref="R523:R579" si="271">O523/0.7</f>
        <v>#REF!</v>
      </c>
      <c r="S523" s="303" t="e">
        <f t="shared" ref="S523:S579" si="272">R523-O523</f>
        <v>#REF!</v>
      </c>
      <c r="T523" s="376" t="e">
        <f t="shared" ref="T523:T579" si="273">+S523/R523</f>
        <v>#REF!</v>
      </c>
      <c r="U523" s="303" t="e">
        <f t="shared" ref="U523:U577" si="274">IF(T523&gt;N523,R523,K523)</f>
        <v>#REF!</v>
      </c>
      <c r="V523" s="303" t="e">
        <f t="shared" ref="V523:V526" si="275">+U523/M$4</f>
        <v>#REF!</v>
      </c>
      <c r="W523" s="376" t="e">
        <f t="shared" si="268"/>
        <v>#REF!</v>
      </c>
      <c r="X523" s="303" t="e">
        <f t="shared" si="269"/>
        <v>#REF!</v>
      </c>
    </row>
    <row r="524" spans="1:24" s="23" customFormat="1" ht="15">
      <c r="A524" s="26"/>
      <c r="B524" s="63">
        <v>8086308125202</v>
      </c>
      <c r="C524" s="356"/>
      <c r="D524" s="21"/>
      <c r="E524" s="22" t="s">
        <v>185</v>
      </c>
      <c r="F524" s="22" t="s">
        <v>183</v>
      </c>
      <c r="G524" s="22">
        <v>2</v>
      </c>
      <c r="H524" s="22">
        <v>24</v>
      </c>
      <c r="I524" s="31">
        <v>38.801716470588232</v>
      </c>
      <c r="K524" s="55">
        <f t="shared" si="266"/>
        <v>0</v>
      </c>
      <c r="L524" s="321"/>
      <c r="M524" s="74">
        <f t="shared" si="267"/>
        <v>0</v>
      </c>
      <c r="N524" s="376" t="e">
        <f t="shared" si="270"/>
        <v>#REF!</v>
      </c>
      <c r="O524" s="374" t="e">
        <f>IF(B524="","",_xlfn.XLOOKUP(B524,#REF!,#REF!))</f>
        <v>#REF!</v>
      </c>
      <c r="P524" s="375">
        <f>IFERROR(IF(B524="","",_xlfn.XLOOKUP(B524,'[1]Order Sheet'!$A:$A,'[1]Order Sheet'!$T:$T)),0)</f>
        <v>1128</v>
      </c>
      <c r="Q524" s="45"/>
      <c r="R524" s="303" t="e">
        <f t="shared" si="271"/>
        <v>#REF!</v>
      </c>
      <c r="S524" s="303" t="e">
        <f t="shared" si="272"/>
        <v>#REF!</v>
      </c>
      <c r="T524" s="376" t="e">
        <f t="shared" si="273"/>
        <v>#REF!</v>
      </c>
      <c r="U524" s="303" t="e">
        <f t="shared" si="274"/>
        <v>#REF!</v>
      </c>
      <c r="V524" s="303" t="e">
        <f t="shared" si="275"/>
        <v>#REF!</v>
      </c>
      <c r="W524" s="376" t="e">
        <f t="shared" si="268"/>
        <v>#REF!</v>
      </c>
      <c r="X524" s="303" t="e">
        <f t="shared" si="269"/>
        <v>#REF!</v>
      </c>
    </row>
    <row r="525" spans="1:24" s="23" customFormat="1" ht="15">
      <c r="A525" s="26"/>
      <c r="B525" s="63">
        <v>8086308125602</v>
      </c>
      <c r="C525" s="356"/>
      <c r="D525" s="21"/>
      <c r="E525" s="22" t="s">
        <v>187</v>
      </c>
      <c r="F525" s="22" t="s">
        <v>183</v>
      </c>
      <c r="G525" s="22">
        <v>2</v>
      </c>
      <c r="H525" s="22">
        <v>24</v>
      </c>
      <c r="I525" s="31">
        <v>42.038694117647054</v>
      </c>
      <c r="K525" s="55">
        <f t="shared" si="266"/>
        <v>0</v>
      </c>
      <c r="L525" s="321"/>
      <c r="M525" s="74">
        <f t="shared" si="267"/>
        <v>0</v>
      </c>
      <c r="N525" s="376" t="e">
        <f t="shared" si="270"/>
        <v>#REF!</v>
      </c>
      <c r="O525" s="374" t="e">
        <f>IF(B525="","",_xlfn.XLOOKUP(B525,#REF!,#REF!))</f>
        <v>#REF!</v>
      </c>
      <c r="P525" s="375">
        <f>IFERROR(IF(B525="","",_xlfn.XLOOKUP(B525,'[1]Order Sheet'!$A:$A,'[1]Order Sheet'!$T:$T)),0)</f>
        <v>783</v>
      </c>
      <c r="Q525" s="45"/>
      <c r="R525" s="303" t="e">
        <f t="shared" si="271"/>
        <v>#REF!</v>
      </c>
      <c r="S525" s="303" t="e">
        <f t="shared" si="272"/>
        <v>#REF!</v>
      </c>
      <c r="T525" s="376" t="e">
        <f t="shared" si="273"/>
        <v>#REF!</v>
      </c>
      <c r="U525" s="303" t="e">
        <f t="shared" si="274"/>
        <v>#REF!</v>
      </c>
      <c r="V525" s="303" t="e">
        <f t="shared" si="275"/>
        <v>#REF!</v>
      </c>
      <c r="W525" s="376" t="e">
        <f t="shared" si="268"/>
        <v>#REF!</v>
      </c>
      <c r="X525" s="303" t="e">
        <f t="shared" si="269"/>
        <v>#REF!</v>
      </c>
    </row>
    <row r="526" spans="1:24" s="23" customFormat="1" ht="15">
      <c r="A526" s="26"/>
      <c r="B526" s="63">
        <v>8086308126102</v>
      </c>
      <c r="C526" s="356"/>
      <c r="D526" s="21"/>
      <c r="E526" s="22" t="s">
        <v>188</v>
      </c>
      <c r="F526" s="22" t="s">
        <v>183</v>
      </c>
      <c r="G526" s="22">
        <v>2</v>
      </c>
      <c r="H526" s="22">
        <v>24</v>
      </c>
      <c r="I526" s="31">
        <v>45.167781092436982</v>
      </c>
      <c r="K526" s="55">
        <f t="shared" si="266"/>
        <v>0</v>
      </c>
      <c r="L526" s="321"/>
      <c r="M526" s="74">
        <f t="shared" si="267"/>
        <v>0</v>
      </c>
      <c r="N526" s="376" t="e">
        <f t="shared" si="270"/>
        <v>#REF!</v>
      </c>
      <c r="O526" s="374" t="e">
        <f>IF(B526="","",_xlfn.XLOOKUP(B526,#REF!,#REF!))</f>
        <v>#REF!</v>
      </c>
      <c r="P526" s="375">
        <f>IFERROR(IF(B526="","",_xlfn.XLOOKUP(B526,'[1]Order Sheet'!$A:$A,'[1]Order Sheet'!$T:$T)),0)</f>
        <v>984</v>
      </c>
      <c r="Q526" s="45"/>
      <c r="R526" s="303" t="e">
        <f t="shared" si="271"/>
        <v>#REF!</v>
      </c>
      <c r="S526" s="303" t="e">
        <f t="shared" si="272"/>
        <v>#REF!</v>
      </c>
      <c r="T526" s="376" t="e">
        <f t="shared" si="273"/>
        <v>#REF!</v>
      </c>
      <c r="U526" s="303" t="e">
        <f t="shared" si="274"/>
        <v>#REF!</v>
      </c>
      <c r="V526" s="303" t="e">
        <f t="shared" si="275"/>
        <v>#REF!</v>
      </c>
      <c r="W526" s="376" t="e">
        <f t="shared" si="268"/>
        <v>#REF!</v>
      </c>
      <c r="X526" s="303" t="e">
        <f t="shared" si="269"/>
        <v>#REF!</v>
      </c>
    </row>
    <row r="527" spans="1:24" s="23" customFormat="1" ht="15">
      <c r="A527" s="26"/>
      <c r="B527" s="63">
        <v>8086308126202</v>
      </c>
      <c r="C527" s="356"/>
      <c r="D527" s="69"/>
      <c r="E527" s="22" t="s">
        <v>189</v>
      </c>
      <c r="F527" s="22" t="s">
        <v>183</v>
      </c>
      <c r="G527" s="22">
        <v>2</v>
      </c>
      <c r="H527" s="22">
        <v>24</v>
      </c>
      <c r="I527" s="31">
        <v>41.122073520000008</v>
      </c>
      <c r="K527" s="55">
        <f t="shared" si="266"/>
        <v>0</v>
      </c>
      <c r="L527" s="304"/>
      <c r="M527" s="51">
        <f t="shared" si="267"/>
        <v>0</v>
      </c>
      <c r="N527" s="376" t="e">
        <f t="shared" si="270"/>
        <v>#REF!</v>
      </c>
      <c r="O527" s="374" t="e">
        <f>IF(B527="","",_xlfn.XLOOKUP(B527,#REF!,#REF!))</f>
        <v>#REF!</v>
      </c>
      <c r="P527" s="375">
        <f>IFERROR(IF(B527="","",_xlfn.XLOOKUP(B527,'[1]Order Sheet'!$A:$A,'[1]Order Sheet'!$T:$T)),0)</f>
        <v>19</v>
      </c>
      <c r="Q527" s="45"/>
      <c r="R527" s="303" t="e">
        <f t="shared" si="271"/>
        <v>#REF!</v>
      </c>
      <c r="S527" s="303" t="e">
        <f t="shared" si="272"/>
        <v>#REF!</v>
      </c>
      <c r="T527" s="376" t="e">
        <f t="shared" si="273"/>
        <v>#REF!</v>
      </c>
      <c r="U527" s="303">
        <f t="shared" ref="U527" si="276">+V527*0.34</f>
        <v>13.981504996800004</v>
      </c>
      <c r="V527" s="303">
        <f>+I527</f>
        <v>41.122073520000008</v>
      </c>
      <c r="W527" s="376" t="e">
        <f t="shared" si="268"/>
        <v>#REF!</v>
      </c>
      <c r="X527" s="303">
        <f>+V527-I527</f>
        <v>0</v>
      </c>
    </row>
    <row r="528" spans="1:24" s="23" customFormat="1" ht="16" thickBot="1">
      <c r="A528" s="26"/>
      <c r="B528" s="340" t="s">
        <v>301</v>
      </c>
      <c r="C528" s="340"/>
      <c r="D528" s="70"/>
      <c r="E528" s="32"/>
      <c r="F528" s="32"/>
      <c r="G528" s="32"/>
      <c r="H528" s="32"/>
      <c r="I528" s="33"/>
      <c r="K528" s="56"/>
      <c r="L528" s="306"/>
      <c r="M528" s="52"/>
      <c r="N528" s="376"/>
      <c r="Q528" s="45"/>
      <c r="R528" s="303"/>
      <c r="S528" s="303"/>
      <c r="T528" s="376"/>
      <c r="U528" s="303"/>
      <c r="V528" s="303"/>
      <c r="W528" s="376"/>
    </row>
    <row r="529" spans="1:24" s="23" customFormat="1" ht="15">
      <c r="A529" s="25"/>
      <c r="B529" s="62">
        <v>8086508124200</v>
      </c>
      <c r="C529" s="355"/>
      <c r="D529" s="28"/>
      <c r="E529" s="29" t="s">
        <v>190</v>
      </c>
      <c r="F529" s="29" t="s">
        <v>191</v>
      </c>
      <c r="G529" s="22">
        <v>2</v>
      </c>
      <c r="H529" s="22">
        <v>24</v>
      </c>
      <c r="I529" s="30">
        <v>34.615136160000006</v>
      </c>
      <c r="K529" s="54">
        <f t="shared" si="266"/>
        <v>0</v>
      </c>
      <c r="L529" s="320"/>
      <c r="M529" s="77">
        <f t="shared" si="267"/>
        <v>0</v>
      </c>
      <c r="N529" s="376" t="e">
        <f t="shared" si="270"/>
        <v>#REF!</v>
      </c>
      <c r="O529" s="374" t="e">
        <f>IF(B529="","",_xlfn.XLOOKUP(B529,#REF!,#REF!))</f>
        <v>#REF!</v>
      </c>
      <c r="P529" s="375">
        <f>IFERROR(IF(B529="","",_xlfn.XLOOKUP(B529,'[1]Order Sheet'!$A:$A,'[1]Order Sheet'!$T:$T)),0)</f>
        <v>0</v>
      </c>
      <c r="Q529" s="45"/>
      <c r="R529" s="303" t="e">
        <f t="shared" si="271"/>
        <v>#REF!</v>
      </c>
      <c r="S529" s="303" t="e">
        <f t="shared" si="272"/>
        <v>#REF!</v>
      </c>
      <c r="T529" s="376" t="e">
        <f t="shared" si="273"/>
        <v>#REF!</v>
      </c>
      <c r="U529" s="303">
        <f t="shared" ref="U529" si="277">+V529*0.34</f>
        <v>11.769146294400002</v>
      </c>
      <c r="V529" s="303">
        <f>+I529</f>
        <v>34.615136160000006</v>
      </c>
      <c r="W529" s="376" t="e">
        <f t="shared" ref="W529:W534" si="278">(+U529-O529)/U529</f>
        <v>#REF!</v>
      </c>
      <c r="X529" s="303">
        <f>+V529-I529</f>
        <v>0</v>
      </c>
    </row>
    <row r="530" spans="1:24" s="23" customFormat="1" ht="15">
      <c r="A530" s="26"/>
      <c r="B530" s="63">
        <v>8086508124702</v>
      </c>
      <c r="C530" s="356"/>
      <c r="D530" s="21"/>
      <c r="E530" s="22" t="s">
        <v>192</v>
      </c>
      <c r="F530" s="22" t="s">
        <v>191</v>
      </c>
      <c r="G530" s="22">
        <v>2</v>
      </c>
      <c r="H530" s="22">
        <v>24</v>
      </c>
      <c r="I530" s="31">
        <v>36.120142080000008</v>
      </c>
      <c r="K530" s="55">
        <f t="shared" si="266"/>
        <v>0</v>
      </c>
      <c r="L530" s="321"/>
      <c r="M530" s="74">
        <f t="shared" si="267"/>
        <v>0</v>
      </c>
      <c r="N530" s="376" t="e">
        <f t="shared" si="270"/>
        <v>#REF!</v>
      </c>
      <c r="O530" s="374" t="e">
        <f>IF(B530="","",_xlfn.XLOOKUP(B530,#REF!,#REF!))</f>
        <v>#REF!</v>
      </c>
      <c r="P530" s="375">
        <f>IFERROR(IF(B530="","",_xlfn.XLOOKUP(B530,'[1]Order Sheet'!$A:$A,'[1]Order Sheet'!$T:$T)),0)</f>
        <v>0</v>
      </c>
      <c r="Q530" s="45"/>
      <c r="R530" s="303" t="e">
        <f t="shared" si="271"/>
        <v>#REF!</v>
      </c>
      <c r="S530" s="303" t="e">
        <f t="shared" si="272"/>
        <v>#REF!</v>
      </c>
      <c r="T530" s="376" t="e">
        <f t="shared" si="273"/>
        <v>#REF!</v>
      </c>
      <c r="U530" s="303" t="e">
        <f t="shared" si="274"/>
        <v>#REF!</v>
      </c>
      <c r="V530" s="303">
        <f>+I530</f>
        <v>36.120142080000008</v>
      </c>
      <c r="W530" s="376" t="e">
        <f t="shared" si="278"/>
        <v>#REF!</v>
      </c>
      <c r="X530" s="303">
        <f t="shared" ref="X530:X533" si="279">+V530-I530</f>
        <v>0</v>
      </c>
    </row>
    <row r="531" spans="1:24" s="23" customFormat="1" ht="15">
      <c r="A531" s="26"/>
      <c r="B531" s="63">
        <v>8086508125202</v>
      </c>
      <c r="C531" s="356"/>
      <c r="D531" s="21"/>
      <c r="E531" s="22" t="s">
        <v>193</v>
      </c>
      <c r="F531" s="22" t="s">
        <v>191</v>
      </c>
      <c r="G531" s="22">
        <v>2</v>
      </c>
      <c r="H531" s="22">
        <v>24</v>
      </c>
      <c r="I531" s="31">
        <v>42.21267613445378</v>
      </c>
      <c r="K531" s="55">
        <f t="shared" si="266"/>
        <v>0</v>
      </c>
      <c r="L531" s="321"/>
      <c r="M531" s="74">
        <f t="shared" si="267"/>
        <v>0</v>
      </c>
      <c r="N531" s="376" t="e">
        <f t="shared" si="270"/>
        <v>#REF!</v>
      </c>
      <c r="O531" s="374" t="e">
        <f>IF(B531="","",_xlfn.XLOOKUP(B531,#REF!,#REF!))</f>
        <v>#REF!</v>
      </c>
      <c r="P531" s="375">
        <f>IFERROR(IF(B531="","",_xlfn.XLOOKUP(B531,'[1]Order Sheet'!$A:$A,'[1]Order Sheet'!$T:$T)),0)</f>
        <v>421</v>
      </c>
      <c r="Q531" s="45"/>
      <c r="R531" s="303" t="e">
        <f t="shared" si="271"/>
        <v>#REF!</v>
      </c>
      <c r="S531" s="303" t="e">
        <f t="shared" si="272"/>
        <v>#REF!</v>
      </c>
      <c r="T531" s="376" t="e">
        <f t="shared" si="273"/>
        <v>#REF!</v>
      </c>
      <c r="U531" s="303" t="e">
        <f t="shared" si="274"/>
        <v>#REF!</v>
      </c>
      <c r="V531" s="303" t="e">
        <f t="shared" ref="V531:V533" si="280">+U531/M$4</f>
        <v>#REF!</v>
      </c>
      <c r="W531" s="376" t="e">
        <f t="shared" si="278"/>
        <v>#REF!</v>
      </c>
      <c r="X531" s="303" t="e">
        <f t="shared" si="279"/>
        <v>#REF!</v>
      </c>
    </row>
    <row r="532" spans="1:24" s="23" customFormat="1" ht="15">
      <c r="A532" s="26"/>
      <c r="B532" s="63">
        <v>8086508125602</v>
      </c>
      <c r="C532" s="356"/>
      <c r="D532" s="21"/>
      <c r="E532" s="22" t="s">
        <v>194</v>
      </c>
      <c r="F532" s="22" t="s">
        <v>191</v>
      </c>
      <c r="G532" s="22">
        <v>2</v>
      </c>
      <c r="H532" s="22">
        <v>24</v>
      </c>
      <c r="I532" s="31">
        <v>46.10143764705883</v>
      </c>
      <c r="K532" s="55">
        <f t="shared" si="266"/>
        <v>0</v>
      </c>
      <c r="L532" s="321"/>
      <c r="M532" s="74">
        <f t="shared" si="267"/>
        <v>0</v>
      </c>
      <c r="N532" s="376" t="e">
        <f t="shared" si="270"/>
        <v>#REF!</v>
      </c>
      <c r="O532" s="374" t="e">
        <f>IF(B532="","",_xlfn.XLOOKUP(B532,#REF!,#REF!))</f>
        <v>#REF!</v>
      </c>
      <c r="P532" s="375">
        <f>IFERROR(IF(B532="","",_xlfn.XLOOKUP(B532,'[1]Order Sheet'!$A:$A,'[1]Order Sheet'!$T:$T)),0)</f>
        <v>60</v>
      </c>
      <c r="Q532" s="45"/>
      <c r="R532" s="303" t="e">
        <f t="shared" si="271"/>
        <v>#REF!</v>
      </c>
      <c r="S532" s="303" t="e">
        <f t="shared" si="272"/>
        <v>#REF!</v>
      </c>
      <c r="T532" s="376" t="e">
        <f t="shared" si="273"/>
        <v>#REF!</v>
      </c>
      <c r="U532" s="303" t="e">
        <f t="shared" si="274"/>
        <v>#REF!</v>
      </c>
      <c r="V532" s="303" t="e">
        <f t="shared" si="280"/>
        <v>#REF!</v>
      </c>
      <c r="W532" s="376" t="e">
        <f t="shared" si="278"/>
        <v>#REF!</v>
      </c>
      <c r="X532" s="303" t="e">
        <f t="shared" si="279"/>
        <v>#REF!</v>
      </c>
    </row>
    <row r="533" spans="1:24" s="23" customFormat="1" ht="15">
      <c r="A533" s="26"/>
      <c r="B533" s="63">
        <v>8086508126102</v>
      </c>
      <c r="C533" s="356"/>
      <c r="D533" s="21"/>
      <c r="E533" s="22" t="s">
        <v>195</v>
      </c>
      <c r="F533" s="22" t="s">
        <v>191</v>
      </c>
      <c r="G533" s="22">
        <v>2</v>
      </c>
      <c r="H533" s="22">
        <v>24</v>
      </c>
      <c r="I533" s="31">
        <v>49.072828907563029</v>
      </c>
      <c r="K533" s="55">
        <f t="shared" si="266"/>
        <v>0</v>
      </c>
      <c r="L533" s="321"/>
      <c r="M533" s="74">
        <f t="shared" si="267"/>
        <v>0</v>
      </c>
      <c r="N533" s="376" t="e">
        <f t="shared" si="270"/>
        <v>#REF!</v>
      </c>
      <c r="O533" s="374" t="e">
        <f>IF(B533="","",_xlfn.XLOOKUP(B533,#REF!,#REF!))</f>
        <v>#REF!</v>
      </c>
      <c r="P533" s="375">
        <f>IFERROR(IF(B533="","",_xlfn.XLOOKUP(B533,'[1]Order Sheet'!$A:$A,'[1]Order Sheet'!$T:$T)),0)</f>
        <v>367</v>
      </c>
      <c r="Q533" s="45"/>
      <c r="R533" s="303" t="e">
        <f t="shared" si="271"/>
        <v>#REF!</v>
      </c>
      <c r="S533" s="303" t="e">
        <f t="shared" si="272"/>
        <v>#REF!</v>
      </c>
      <c r="T533" s="376" t="e">
        <f t="shared" si="273"/>
        <v>#REF!</v>
      </c>
      <c r="U533" s="303" t="e">
        <f t="shared" si="274"/>
        <v>#REF!</v>
      </c>
      <c r="V533" s="303" t="e">
        <f t="shared" si="280"/>
        <v>#REF!</v>
      </c>
      <c r="W533" s="376" t="e">
        <f t="shared" si="278"/>
        <v>#REF!</v>
      </c>
      <c r="X533" s="303" t="e">
        <f t="shared" si="279"/>
        <v>#REF!</v>
      </c>
    </row>
    <row r="534" spans="1:24" s="23" customFormat="1" ht="15">
      <c r="A534" s="26"/>
      <c r="B534" s="63">
        <v>8086508126202</v>
      </c>
      <c r="C534" s="356"/>
      <c r="D534" s="69"/>
      <c r="E534" s="22" t="s">
        <v>196</v>
      </c>
      <c r="F534" s="22" t="s">
        <v>191</v>
      </c>
      <c r="G534" s="22">
        <v>2</v>
      </c>
      <c r="H534" s="22">
        <v>24</v>
      </c>
      <c r="I534" s="31">
        <v>43.733701440000011</v>
      </c>
      <c r="K534" s="55">
        <f t="shared" si="266"/>
        <v>0</v>
      </c>
      <c r="L534" s="304"/>
      <c r="M534" s="51">
        <f t="shared" si="267"/>
        <v>0</v>
      </c>
      <c r="N534" s="376" t="e">
        <f t="shared" si="270"/>
        <v>#REF!</v>
      </c>
      <c r="O534" s="374" t="e">
        <f>IF(B534="","",_xlfn.XLOOKUP(B534,#REF!,#REF!))</f>
        <v>#REF!</v>
      </c>
      <c r="P534" s="375">
        <f>IFERROR(IF(B534="","",_xlfn.XLOOKUP(B534,'[1]Order Sheet'!$A:$A,'[1]Order Sheet'!$T:$T)),0)</f>
        <v>0</v>
      </c>
      <c r="Q534" s="45"/>
      <c r="R534" s="303" t="e">
        <f t="shared" si="271"/>
        <v>#REF!</v>
      </c>
      <c r="S534" s="303" t="e">
        <f t="shared" si="272"/>
        <v>#REF!</v>
      </c>
      <c r="T534" s="376" t="e">
        <f t="shared" si="273"/>
        <v>#REF!</v>
      </c>
      <c r="U534" s="303">
        <f t="shared" ref="U534" si="281">+V534*0.34</f>
        <v>14.869458489600005</v>
      </c>
      <c r="V534" s="303">
        <f>+I534</f>
        <v>43.733701440000011</v>
      </c>
      <c r="W534" s="376" t="e">
        <f t="shared" si="278"/>
        <v>#REF!</v>
      </c>
      <c r="X534" s="303">
        <f>+V534-I534</f>
        <v>0</v>
      </c>
    </row>
    <row r="535" spans="1:24" s="23" customFormat="1" ht="16" thickBot="1">
      <c r="A535" s="26"/>
      <c r="B535" s="340" t="s">
        <v>301</v>
      </c>
      <c r="C535" s="340"/>
      <c r="D535" s="70"/>
      <c r="E535" s="32"/>
      <c r="F535" s="32"/>
      <c r="G535" s="32"/>
      <c r="H535" s="32"/>
      <c r="I535" s="33"/>
      <c r="K535" s="56"/>
      <c r="L535" s="306"/>
      <c r="M535" s="52"/>
      <c r="N535" s="376"/>
      <c r="Q535" s="45"/>
      <c r="R535" s="303"/>
      <c r="S535" s="303"/>
      <c r="T535" s="376"/>
      <c r="U535" s="303"/>
      <c r="V535" s="303"/>
      <c r="W535" s="376"/>
    </row>
    <row r="536" spans="1:24" s="23" customFormat="1" ht="15">
      <c r="A536" s="25"/>
      <c r="B536" s="62">
        <v>7793908124202</v>
      </c>
      <c r="C536" s="355"/>
      <c r="D536" s="28"/>
      <c r="E536" s="29" t="s">
        <v>184</v>
      </c>
      <c r="F536" s="29" t="s">
        <v>197</v>
      </c>
      <c r="G536" s="22">
        <v>2</v>
      </c>
      <c r="H536" s="22">
        <v>24</v>
      </c>
      <c r="I536" s="30">
        <v>32.637971520000008</v>
      </c>
      <c r="K536" s="54">
        <f t="shared" si="266"/>
        <v>0</v>
      </c>
      <c r="L536" s="320"/>
      <c r="M536" s="77">
        <f t="shared" si="267"/>
        <v>0</v>
      </c>
      <c r="N536" s="376" t="e">
        <f t="shared" si="270"/>
        <v>#REF!</v>
      </c>
      <c r="O536" s="374" t="e">
        <f>IF(B536="","",_xlfn.XLOOKUP(B536,#REF!,#REF!))</f>
        <v>#REF!</v>
      </c>
      <c r="P536" s="375">
        <f>IFERROR(IF(B536="","",_xlfn.XLOOKUP(B536,'[1]Order Sheet'!$A:$A,'[1]Order Sheet'!$T:$T)),0)</f>
        <v>0</v>
      </c>
      <c r="Q536" s="45"/>
      <c r="R536" s="303" t="e">
        <f t="shared" si="271"/>
        <v>#REF!</v>
      </c>
      <c r="S536" s="303" t="e">
        <f t="shared" si="272"/>
        <v>#REF!</v>
      </c>
      <c r="T536" s="376" t="e">
        <f t="shared" si="273"/>
        <v>#REF!</v>
      </c>
      <c r="U536" s="303" t="e">
        <f t="shared" si="274"/>
        <v>#REF!</v>
      </c>
      <c r="V536" s="303">
        <f t="shared" ref="V536:V538" si="282">+I536</f>
        <v>32.637971520000008</v>
      </c>
      <c r="W536" s="376" t="e">
        <f t="shared" ref="W536:W541" si="283">(+U536-O536)/U536</f>
        <v>#REF!</v>
      </c>
      <c r="X536" s="303">
        <f t="shared" ref="X536:X538" si="284">+V536-I536</f>
        <v>0</v>
      </c>
    </row>
    <row r="537" spans="1:24" s="23" customFormat="1" ht="15">
      <c r="A537" s="26"/>
      <c r="B537" s="63">
        <v>7793908124702</v>
      </c>
      <c r="C537" s="356"/>
      <c r="D537" s="21"/>
      <c r="E537" s="22" t="s">
        <v>186</v>
      </c>
      <c r="F537" s="22" t="s">
        <v>197</v>
      </c>
      <c r="G537" s="22">
        <v>2</v>
      </c>
      <c r="H537" s="22">
        <v>24</v>
      </c>
      <c r="I537" s="31">
        <v>34.644646080000008</v>
      </c>
      <c r="K537" s="55">
        <f t="shared" si="266"/>
        <v>0</v>
      </c>
      <c r="L537" s="321"/>
      <c r="M537" s="74">
        <f t="shared" si="267"/>
        <v>0</v>
      </c>
      <c r="N537" s="376" t="e">
        <f t="shared" si="270"/>
        <v>#REF!</v>
      </c>
      <c r="O537" s="374" t="e">
        <f>IF(B537="","",_xlfn.XLOOKUP(B537,#REF!,#REF!))</f>
        <v>#REF!</v>
      </c>
      <c r="P537" s="375">
        <f>IFERROR(IF(B537="","",_xlfn.XLOOKUP(B537,'[1]Order Sheet'!$A:$A,'[1]Order Sheet'!$T:$T)),0)</f>
        <v>0</v>
      </c>
      <c r="Q537" s="45"/>
      <c r="R537" s="303" t="e">
        <f t="shared" si="271"/>
        <v>#REF!</v>
      </c>
      <c r="S537" s="303" t="e">
        <f t="shared" si="272"/>
        <v>#REF!</v>
      </c>
      <c r="T537" s="376" t="e">
        <f t="shared" si="273"/>
        <v>#REF!</v>
      </c>
      <c r="U537" s="303" t="e">
        <f t="shared" si="274"/>
        <v>#REF!</v>
      </c>
      <c r="V537" s="303">
        <f t="shared" si="282"/>
        <v>34.644646080000008</v>
      </c>
      <c r="W537" s="376" t="e">
        <f t="shared" si="283"/>
        <v>#REF!</v>
      </c>
      <c r="X537" s="303">
        <f t="shared" si="284"/>
        <v>0</v>
      </c>
    </row>
    <row r="538" spans="1:24" s="23" customFormat="1" ht="15">
      <c r="A538" s="26"/>
      <c r="B538" s="63">
        <v>7793908125202</v>
      </c>
      <c r="C538" s="356"/>
      <c r="D538" s="21"/>
      <c r="E538" s="22" t="s">
        <v>185</v>
      </c>
      <c r="F538" s="22" t="s">
        <v>197</v>
      </c>
      <c r="G538" s="22">
        <v>2</v>
      </c>
      <c r="H538" s="22">
        <v>24</v>
      </c>
      <c r="I538" s="31">
        <v>36.577545840000006</v>
      </c>
      <c r="K538" s="55">
        <f t="shared" si="266"/>
        <v>0</v>
      </c>
      <c r="L538" s="321"/>
      <c r="M538" s="74">
        <f t="shared" si="267"/>
        <v>0</v>
      </c>
      <c r="N538" s="376" t="e">
        <f t="shared" si="270"/>
        <v>#REF!</v>
      </c>
      <c r="O538" s="374" t="e">
        <f>IF(B538="","",_xlfn.XLOOKUP(B538,#REF!,#REF!))</f>
        <v>#REF!</v>
      </c>
      <c r="P538" s="375">
        <f>IFERROR(IF(B538="","",_xlfn.XLOOKUP(B538,'[1]Order Sheet'!$A:$A,'[1]Order Sheet'!$T:$T)),0)</f>
        <v>75</v>
      </c>
      <c r="Q538" s="45"/>
      <c r="R538" s="303" t="e">
        <f t="shared" si="271"/>
        <v>#REF!</v>
      </c>
      <c r="S538" s="303" t="e">
        <f t="shared" si="272"/>
        <v>#REF!</v>
      </c>
      <c r="T538" s="376" t="e">
        <f t="shared" si="273"/>
        <v>#REF!</v>
      </c>
      <c r="U538" s="303" t="e">
        <f t="shared" si="274"/>
        <v>#REF!</v>
      </c>
      <c r="V538" s="303">
        <f t="shared" si="282"/>
        <v>36.577545840000006</v>
      </c>
      <c r="W538" s="376" t="e">
        <f t="shared" si="283"/>
        <v>#REF!</v>
      </c>
      <c r="X538" s="303">
        <f t="shared" si="284"/>
        <v>0</v>
      </c>
    </row>
    <row r="539" spans="1:24" s="23" customFormat="1" ht="15">
      <c r="A539" s="26"/>
      <c r="B539" s="63">
        <v>7793908125602</v>
      </c>
      <c r="C539" s="356"/>
      <c r="D539" s="21"/>
      <c r="E539" s="22" t="s">
        <v>187</v>
      </c>
      <c r="F539" s="22" t="s">
        <v>197</v>
      </c>
      <c r="G539" s="22">
        <v>2</v>
      </c>
      <c r="H539" s="22">
        <v>24</v>
      </c>
      <c r="I539" s="31">
        <v>38.525200560000002</v>
      </c>
      <c r="K539" s="55">
        <f t="shared" si="266"/>
        <v>0</v>
      </c>
      <c r="L539" s="321"/>
      <c r="M539" s="74">
        <f t="shared" si="267"/>
        <v>0</v>
      </c>
      <c r="N539" s="376" t="e">
        <f t="shared" si="270"/>
        <v>#REF!</v>
      </c>
      <c r="O539" s="374" t="e">
        <f>IF(B539="","",_xlfn.XLOOKUP(B539,#REF!,#REF!))</f>
        <v>#REF!</v>
      </c>
      <c r="P539" s="375">
        <f>IFERROR(IF(B539="","",_xlfn.XLOOKUP(B539,'[1]Order Sheet'!$A:$A,'[1]Order Sheet'!$T:$T)),0)</f>
        <v>0</v>
      </c>
      <c r="Q539" s="45"/>
      <c r="R539" s="303" t="e">
        <f t="shared" si="271"/>
        <v>#REF!</v>
      </c>
      <c r="S539" s="303" t="e">
        <f t="shared" si="272"/>
        <v>#REF!</v>
      </c>
      <c r="T539" s="376" t="e">
        <f t="shared" si="273"/>
        <v>#REF!</v>
      </c>
      <c r="U539" s="303">
        <f t="shared" ref="U539" si="285">+V539*0.34</f>
        <v>13.098568190400002</v>
      </c>
      <c r="V539" s="303">
        <f>+I539</f>
        <v>38.525200560000002</v>
      </c>
      <c r="W539" s="376" t="e">
        <f t="shared" si="283"/>
        <v>#REF!</v>
      </c>
      <c r="X539" s="303">
        <f>+V539-I539</f>
        <v>0</v>
      </c>
    </row>
    <row r="540" spans="1:24" s="23" customFormat="1" ht="15">
      <c r="A540" s="26"/>
      <c r="B540" s="63">
        <v>7793908126102</v>
      </c>
      <c r="C540" s="356"/>
      <c r="D540" s="21"/>
      <c r="E540" s="22" t="s">
        <v>188</v>
      </c>
      <c r="F540" s="22" t="s">
        <v>197</v>
      </c>
      <c r="G540" s="22">
        <v>2</v>
      </c>
      <c r="H540" s="22">
        <v>24</v>
      </c>
      <c r="I540" s="31">
        <v>40.88599416000001</v>
      </c>
      <c r="K540" s="55">
        <f t="shared" si="266"/>
        <v>0</v>
      </c>
      <c r="L540" s="321"/>
      <c r="M540" s="74">
        <f t="shared" si="267"/>
        <v>0</v>
      </c>
      <c r="N540" s="376" t="e">
        <f t="shared" si="270"/>
        <v>#REF!</v>
      </c>
      <c r="O540" s="374" t="e">
        <f>IF(B540="","",_xlfn.XLOOKUP(B540,#REF!,#REF!))</f>
        <v>#REF!</v>
      </c>
      <c r="P540" s="375">
        <f>IFERROR(IF(B540="","",_xlfn.XLOOKUP(B540,'[1]Order Sheet'!$A:$A,'[1]Order Sheet'!$T:$T)),0)</f>
        <v>133</v>
      </c>
      <c r="Q540" s="45"/>
      <c r="R540" s="303" t="e">
        <f t="shared" si="271"/>
        <v>#REF!</v>
      </c>
      <c r="S540" s="303" t="e">
        <f t="shared" si="272"/>
        <v>#REF!</v>
      </c>
      <c r="T540" s="376" t="e">
        <f t="shared" si="273"/>
        <v>#REF!</v>
      </c>
      <c r="U540" s="303" t="e">
        <f t="shared" si="274"/>
        <v>#REF!</v>
      </c>
      <c r="V540" s="303">
        <f>+I540</f>
        <v>40.88599416000001</v>
      </c>
      <c r="W540" s="376" t="e">
        <f t="shared" si="283"/>
        <v>#REF!</v>
      </c>
      <c r="X540" s="303">
        <f>+V540-I540</f>
        <v>0</v>
      </c>
    </row>
    <row r="541" spans="1:24" s="23" customFormat="1" ht="15">
      <c r="A541" s="26"/>
      <c r="B541" s="63">
        <v>7793908126202</v>
      </c>
      <c r="C541" s="356"/>
      <c r="D541" s="69"/>
      <c r="E541" s="22" t="s">
        <v>189</v>
      </c>
      <c r="F541" s="22" t="s">
        <v>197</v>
      </c>
      <c r="G541" s="22">
        <v>2</v>
      </c>
      <c r="H541" s="22">
        <v>24</v>
      </c>
      <c r="I541" s="31">
        <v>42.892668720000003</v>
      </c>
      <c r="K541" s="55">
        <f t="shared" si="266"/>
        <v>0</v>
      </c>
      <c r="L541" s="304"/>
      <c r="M541" s="51">
        <f t="shared" si="267"/>
        <v>0</v>
      </c>
      <c r="N541" s="376" t="e">
        <f t="shared" si="270"/>
        <v>#REF!</v>
      </c>
      <c r="O541" s="374" t="e">
        <f>IF(B541="","",_xlfn.XLOOKUP(B541,#REF!,#REF!))</f>
        <v>#REF!</v>
      </c>
      <c r="P541" s="375">
        <f>IFERROR(IF(B541="","",_xlfn.XLOOKUP(B541,'[1]Order Sheet'!$A:$A,'[1]Order Sheet'!$T:$T)),0)</f>
        <v>0</v>
      </c>
      <c r="Q541" s="45"/>
      <c r="R541" s="303" t="e">
        <f t="shared" si="271"/>
        <v>#REF!</v>
      </c>
      <c r="S541" s="303" t="e">
        <f t="shared" si="272"/>
        <v>#REF!</v>
      </c>
      <c r="T541" s="376" t="e">
        <f t="shared" si="273"/>
        <v>#REF!</v>
      </c>
      <c r="U541" s="303">
        <f t="shared" ref="U541" si="286">+V541*0.34</f>
        <v>14.583507364800003</v>
      </c>
      <c r="V541" s="303">
        <f>+I541</f>
        <v>42.892668720000003</v>
      </c>
      <c r="W541" s="376" t="e">
        <f t="shared" si="283"/>
        <v>#REF!</v>
      </c>
      <c r="X541" s="303">
        <f>+V541-I541</f>
        <v>0</v>
      </c>
    </row>
    <row r="542" spans="1:24" s="23" customFormat="1" ht="16" thickBot="1">
      <c r="A542" s="27"/>
      <c r="B542" s="341" t="s">
        <v>301</v>
      </c>
      <c r="C542" s="365"/>
      <c r="D542" s="70"/>
      <c r="E542" s="32"/>
      <c r="F542" s="32"/>
      <c r="G542" s="32"/>
      <c r="H542" s="32"/>
      <c r="I542" s="33"/>
      <c r="K542" s="56"/>
      <c r="L542" s="306"/>
      <c r="M542" s="52"/>
      <c r="N542" s="376"/>
      <c r="Q542" s="45"/>
      <c r="R542" s="303"/>
      <c r="S542" s="303"/>
      <c r="T542" s="376"/>
      <c r="U542" s="303"/>
      <c r="V542" s="303"/>
      <c r="W542" s="376"/>
    </row>
    <row r="543" spans="1:24" ht="15" customHeight="1">
      <c r="A543" s="45"/>
      <c r="B543" s="65"/>
      <c r="C543" s="65"/>
      <c r="D543" s="328"/>
      <c r="E543" s="45"/>
      <c r="F543" s="45"/>
      <c r="G543" s="45"/>
      <c r="H543" s="45"/>
      <c r="I543" s="46"/>
      <c r="J543" s="94"/>
      <c r="K543" s="24"/>
      <c r="L543" s="324"/>
      <c r="M543" s="24"/>
      <c r="N543" s="376"/>
      <c r="Q543" s="45"/>
      <c r="R543" s="303"/>
      <c r="S543" s="303"/>
      <c r="T543" s="376"/>
      <c r="U543" s="303"/>
      <c r="V543" s="303"/>
      <c r="W543" s="376"/>
    </row>
    <row r="544" spans="1:24" s="6" customFormat="1" ht="15" customHeight="1">
      <c r="B544" s="7"/>
      <c r="C544" s="7"/>
      <c r="D544" s="8"/>
      <c r="H544" s="9"/>
      <c r="I544" s="10"/>
      <c r="K544" s="53"/>
      <c r="L544" s="276"/>
      <c r="M544" s="60"/>
      <c r="N544" s="376"/>
      <c r="Q544" s="45"/>
      <c r="R544" s="303"/>
      <c r="S544" s="303"/>
      <c r="T544" s="376"/>
      <c r="U544" s="303"/>
      <c r="V544" s="303"/>
      <c r="W544" s="376"/>
    </row>
    <row r="545" spans="1:24" s="6" customFormat="1" ht="15" customHeight="1">
      <c r="B545" s="391" t="s">
        <v>304</v>
      </c>
      <c r="C545" s="391"/>
      <c r="D545" s="391"/>
      <c r="E545" s="391"/>
      <c r="F545" s="391"/>
      <c r="G545" s="391"/>
      <c r="H545" s="391"/>
      <c r="I545" s="10"/>
      <c r="K545" s="10"/>
      <c r="L545" s="276"/>
      <c r="M545" s="60"/>
      <c r="N545" s="376"/>
      <c r="Q545" s="45"/>
      <c r="R545" s="303"/>
      <c r="S545" s="303"/>
      <c r="T545" s="376"/>
      <c r="U545" s="303"/>
      <c r="V545" s="303"/>
      <c r="W545" s="376"/>
    </row>
    <row r="546" spans="1:24" ht="15" customHeight="1">
      <c r="B546" s="391"/>
      <c r="C546" s="391"/>
      <c r="D546" s="391"/>
      <c r="E546" s="391"/>
      <c r="F546" s="391"/>
      <c r="G546" s="391"/>
      <c r="H546" s="391"/>
      <c r="N546" s="376"/>
      <c r="Q546" s="45"/>
      <c r="R546" s="303"/>
      <c r="S546" s="303"/>
      <c r="T546" s="376"/>
      <c r="U546" s="303"/>
      <c r="V546" s="303"/>
      <c r="W546" s="376"/>
    </row>
    <row r="547" spans="1:24" ht="12.75" customHeight="1">
      <c r="A547" s="34"/>
      <c r="B547" s="391"/>
      <c r="C547" s="391"/>
      <c r="D547" s="391"/>
      <c r="E547" s="391"/>
      <c r="F547" s="391"/>
      <c r="G547" s="391"/>
      <c r="H547" s="391"/>
      <c r="I547" s="12"/>
      <c r="K547" s="24"/>
      <c r="L547" s="279"/>
      <c r="M547" s="90"/>
      <c r="N547" s="376"/>
      <c r="Q547" s="45"/>
      <c r="R547" s="303"/>
      <c r="S547" s="303"/>
      <c r="T547" s="376"/>
      <c r="U547" s="303"/>
      <c r="V547" s="303"/>
      <c r="W547" s="376"/>
    </row>
    <row r="548" spans="1:24" ht="12.75" customHeight="1">
      <c r="K548" s="24"/>
      <c r="L548" s="281"/>
      <c r="M548" s="24"/>
      <c r="N548" s="376"/>
      <c r="Q548" s="45"/>
      <c r="R548" s="303"/>
      <c r="S548" s="303"/>
      <c r="T548" s="376"/>
      <c r="U548" s="303"/>
      <c r="V548" s="303"/>
      <c r="W548" s="376"/>
    </row>
    <row r="549" spans="1:24" s="14" customFormat="1" ht="19.5" customHeight="1">
      <c r="A549" s="317" t="s">
        <v>275</v>
      </c>
      <c r="B549" s="13"/>
      <c r="C549" s="13"/>
      <c r="D549" s="16"/>
      <c r="H549" s="66"/>
      <c r="I549" s="17"/>
      <c r="J549" s="2"/>
      <c r="K549" s="46"/>
      <c r="L549" s="279"/>
      <c r="M549" s="24"/>
      <c r="N549" s="376"/>
      <c r="Q549" s="45"/>
      <c r="R549" s="303"/>
      <c r="S549" s="303"/>
      <c r="T549" s="376"/>
      <c r="U549" s="303"/>
      <c r="V549" s="303"/>
      <c r="W549" s="376"/>
    </row>
    <row r="550" spans="1:24" s="14" customFormat="1" ht="15.75" customHeight="1" thickBot="1">
      <c r="A550" s="15"/>
      <c r="B550" s="13"/>
      <c r="C550" s="13"/>
      <c r="D550" s="16"/>
      <c r="H550" s="67"/>
      <c r="I550" s="18"/>
      <c r="J550" s="2"/>
      <c r="K550" s="46"/>
      <c r="L550" s="285"/>
      <c r="M550" s="46"/>
      <c r="N550" s="376"/>
      <c r="Q550" s="45"/>
      <c r="R550" s="303"/>
      <c r="S550" s="303"/>
      <c r="T550" s="376"/>
      <c r="U550" s="303"/>
      <c r="V550" s="303"/>
      <c r="W550" s="376"/>
    </row>
    <row r="551" spans="1:24" s="19" customFormat="1" ht="15" customHeight="1">
      <c r="A551" s="286" t="s">
        <v>9</v>
      </c>
      <c r="B551" s="287"/>
      <c r="C551" s="287"/>
      <c r="D551" s="288" t="s">
        <v>13</v>
      </c>
      <c r="E551" s="289"/>
      <c r="F551" s="289"/>
      <c r="G551" s="390" t="s">
        <v>24</v>
      </c>
      <c r="H551" s="390"/>
      <c r="I551" s="290"/>
      <c r="J551" s="1"/>
      <c r="K551" s="291" t="s">
        <v>2</v>
      </c>
      <c r="L551" s="292" t="s">
        <v>3</v>
      </c>
      <c r="M551" s="293"/>
      <c r="N551" s="376"/>
      <c r="Q551" s="45"/>
      <c r="R551" s="303"/>
      <c r="S551" s="303"/>
      <c r="T551" s="376"/>
      <c r="U551" s="303"/>
      <c r="V551" s="303"/>
      <c r="W551" s="376"/>
    </row>
    <row r="552" spans="1:24" s="19" customFormat="1" ht="15" customHeight="1" thickBot="1">
      <c r="A552" s="294"/>
      <c r="B552" s="295" t="s">
        <v>4</v>
      </c>
      <c r="C552" s="295"/>
      <c r="D552" s="296" t="s">
        <v>14</v>
      </c>
      <c r="E552" s="297" t="s">
        <v>5</v>
      </c>
      <c r="F552" s="297" t="s">
        <v>150</v>
      </c>
      <c r="G552" s="297" t="s">
        <v>22</v>
      </c>
      <c r="H552" s="297" t="s">
        <v>23</v>
      </c>
      <c r="I552" s="298"/>
      <c r="J552" s="1"/>
      <c r="K552" s="299" t="s">
        <v>6</v>
      </c>
      <c r="L552" s="300" t="s">
        <v>7</v>
      </c>
      <c r="M552" s="301" t="s">
        <v>8</v>
      </c>
      <c r="N552" s="376"/>
      <c r="Q552" s="45"/>
      <c r="R552" s="303"/>
      <c r="S552" s="303"/>
      <c r="T552" s="376"/>
      <c r="U552" s="303"/>
      <c r="V552" s="303"/>
      <c r="W552" s="376"/>
    </row>
    <row r="553" spans="1:24" s="23" customFormat="1" ht="16">
      <c r="A553" s="80" t="s">
        <v>10</v>
      </c>
      <c r="B553" s="62">
        <v>8089208129802</v>
      </c>
      <c r="C553" s="355"/>
      <c r="D553" s="28"/>
      <c r="E553" s="29" t="s">
        <v>173</v>
      </c>
      <c r="F553" s="29" t="s">
        <v>181</v>
      </c>
      <c r="G553" s="29">
        <v>1</v>
      </c>
      <c r="H553" s="29">
        <v>30</v>
      </c>
      <c r="I553" s="30">
        <v>54.323999999999998</v>
      </c>
      <c r="K553" s="54">
        <f t="shared" ref="K553" si="287">I553*$M$4</f>
        <v>0</v>
      </c>
      <c r="L553" s="320"/>
      <c r="M553" s="77">
        <f t="shared" ref="M553" si="288">L553*K553</f>
        <v>0</v>
      </c>
      <c r="N553" s="376" t="e">
        <f t="shared" si="270"/>
        <v>#REF!</v>
      </c>
      <c r="O553" s="374" t="e">
        <f>IF(B553="","",_xlfn.XLOOKUP(B553,#REF!,#REF!))</f>
        <v>#REF!</v>
      </c>
      <c r="P553" s="375">
        <f>IFERROR(IF(B553="","",_xlfn.XLOOKUP(B553,'[1]Order Sheet'!$A:$A,'[1]Order Sheet'!$T:$T)),0)</f>
        <v>55</v>
      </c>
      <c r="Q553" s="45"/>
      <c r="R553" s="303" t="e">
        <f t="shared" si="271"/>
        <v>#REF!</v>
      </c>
      <c r="S553" s="303" t="e">
        <f t="shared" si="272"/>
        <v>#REF!</v>
      </c>
      <c r="T553" s="376" t="e">
        <f t="shared" si="273"/>
        <v>#REF!</v>
      </c>
      <c r="U553" s="303" t="e">
        <f t="shared" si="274"/>
        <v>#REF!</v>
      </c>
      <c r="V553" s="303">
        <f>+I553</f>
        <v>54.323999999999998</v>
      </c>
      <c r="W553" s="376" t="e">
        <f>(+U553-O553)/U553</f>
        <v>#REF!</v>
      </c>
      <c r="X553" s="303">
        <f>+V553-I553</f>
        <v>0</v>
      </c>
    </row>
    <row r="554" spans="1:24" s="23" customFormat="1" ht="15">
      <c r="A554" s="26"/>
      <c r="B554" s="47"/>
      <c r="C554" s="76"/>
      <c r="D554" s="44"/>
      <c r="H554" s="45"/>
      <c r="I554" s="48"/>
      <c r="K554" s="58"/>
      <c r="L554" s="281"/>
      <c r="M554" s="91"/>
      <c r="N554" s="376"/>
      <c r="Q554" s="45"/>
      <c r="R554" s="303"/>
      <c r="S554" s="303"/>
      <c r="T554" s="376"/>
      <c r="U554" s="303"/>
      <c r="V554" s="303"/>
      <c r="W554" s="376"/>
    </row>
    <row r="555" spans="1:24" s="23" customFormat="1" ht="15">
      <c r="A555" s="26"/>
      <c r="B555" s="47"/>
      <c r="C555" s="76"/>
      <c r="D555" s="44"/>
      <c r="H555" s="45"/>
      <c r="I555" s="48"/>
      <c r="K555" s="58"/>
      <c r="L555" s="281"/>
      <c r="M555" s="91"/>
      <c r="N555" s="376"/>
      <c r="Q555" s="45"/>
      <c r="R555" s="303"/>
      <c r="S555" s="303"/>
      <c r="T555" s="376"/>
      <c r="U555" s="303"/>
      <c r="V555" s="303"/>
      <c r="W555" s="376"/>
    </row>
    <row r="556" spans="1:24" s="23" customFormat="1" ht="15">
      <c r="A556" s="26"/>
      <c r="B556" s="47"/>
      <c r="C556" s="76"/>
      <c r="D556" s="44"/>
      <c r="H556" s="45"/>
      <c r="I556" s="48"/>
      <c r="K556" s="58"/>
      <c r="L556" s="281"/>
      <c r="M556" s="91"/>
      <c r="N556" s="376"/>
      <c r="Q556" s="45"/>
      <c r="R556" s="303"/>
      <c r="S556" s="303"/>
      <c r="T556" s="376"/>
      <c r="U556" s="303"/>
      <c r="V556" s="303"/>
      <c r="W556" s="376"/>
    </row>
    <row r="557" spans="1:24" s="23" customFormat="1" ht="15">
      <c r="A557" s="26"/>
      <c r="B557" s="47"/>
      <c r="C557" s="76"/>
      <c r="D557" s="44"/>
      <c r="H557" s="45"/>
      <c r="I557" s="48"/>
      <c r="K557" s="58"/>
      <c r="L557" s="281"/>
      <c r="M557" s="91"/>
      <c r="N557" s="376"/>
      <c r="Q557" s="45"/>
      <c r="R557" s="303"/>
      <c r="S557" s="303"/>
      <c r="T557" s="376"/>
      <c r="U557" s="303"/>
      <c r="V557" s="303"/>
      <c r="W557" s="376"/>
    </row>
    <row r="558" spans="1:24" s="23" customFormat="1" ht="16" thickBot="1">
      <c r="A558" s="27"/>
      <c r="B558" s="342" t="s">
        <v>281</v>
      </c>
      <c r="C558" s="366"/>
      <c r="D558" s="43"/>
      <c r="E558" s="49"/>
      <c r="F558" s="49"/>
      <c r="G558" s="49"/>
      <c r="H558" s="39"/>
      <c r="I558" s="40"/>
      <c r="K558" s="59"/>
      <c r="L558" s="322"/>
      <c r="M558" s="61"/>
      <c r="N558" s="376"/>
      <c r="Q558" s="45"/>
      <c r="R558" s="303"/>
      <c r="S558" s="303"/>
      <c r="T558" s="376"/>
      <c r="U558" s="303"/>
      <c r="V558" s="303"/>
      <c r="W558" s="376"/>
    </row>
    <row r="559" spans="1:24" s="23" customFormat="1" ht="16">
      <c r="A559" s="80" t="s">
        <v>203</v>
      </c>
      <c r="B559" s="62">
        <v>8238708080802</v>
      </c>
      <c r="C559" s="355"/>
      <c r="D559" s="28"/>
      <c r="E559" s="29" t="s">
        <v>309</v>
      </c>
      <c r="F559" s="118" t="s">
        <v>307</v>
      </c>
      <c r="G559" s="29">
        <v>12</v>
      </c>
      <c r="H559" s="29">
        <v>144</v>
      </c>
      <c r="I559" s="30">
        <v>36.277200000000008</v>
      </c>
      <c r="K559" s="54">
        <f t="shared" ref="K559" si="289">I559*$M$4</f>
        <v>0</v>
      </c>
      <c r="L559" s="320"/>
      <c r="M559" s="77">
        <f t="shared" ref="M559" si="290">L559*K559</f>
        <v>0</v>
      </c>
      <c r="N559" s="376" t="e">
        <f t="shared" si="270"/>
        <v>#REF!</v>
      </c>
      <c r="O559" s="374" t="e">
        <f>IF(B559="","",_xlfn.XLOOKUP(B559,#REF!,#REF!))</f>
        <v>#REF!</v>
      </c>
      <c r="P559" s="375">
        <f>IFERROR(IF(B559="","",_xlfn.XLOOKUP(B559,'[1]Order Sheet'!$A:$A,'[1]Order Sheet'!$T:$T)),0)</f>
        <v>2</v>
      </c>
      <c r="Q559" s="45"/>
      <c r="R559" s="303" t="e">
        <f t="shared" si="271"/>
        <v>#REF!</v>
      </c>
      <c r="S559" s="303" t="e">
        <f t="shared" si="272"/>
        <v>#REF!</v>
      </c>
      <c r="T559" s="376" t="e">
        <f t="shared" si="273"/>
        <v>#REF!</v>
      </c>
      <c r="U559" s="303">
        <f t="shared" ref="U559" si="291">+V559*0.34</f>
        <v>12.334248000000004</v>
      </c>
      <c r="V559" s="303">
        <f>+I559</f>
        <v>36.277200000000008</v>
      </c>
      <c r="W559" s="376" t="e">
        <f>(+U559-O559)/U559</f>
        <v>#REF!</v>
      </c>
      <c r="X559" s="303">
        <f>+V559-I559</f>
        <v>0</v>
      </c>
    </row>
    <row r="560" spans="1:24" s="23" customFormat="1" ht="15">
      <c r="A560" s="26"/>
      <c r="B560" s="47"/>
      <c r="C560" s="76"/>
      <c r="D560" s="44"/>
      <c r="H560" s="45"/>
      <c r="I560" s="48"/>
      <c r="K560" s="58"/>
      <c r="L560" s="281"/>
      <c r="M560" s="91"/>
      <c r="N560" s="376"/>
      <c r="Q560" s="45"/>
      <c r="R560" s="303"/>
      <c r="S560" s="303"/>
      <c r="T560" s="376"/>
      <c r="U560" s="303"/>
      <c r="V560" s="303"/>
      <c r="W560" s="376"/>
    </row>
    <row r="561" spans="1:24" s="23" customFormat="1" ht="15">
      <c r="A561" s="26"/>
      <c r="B561" s="47"/>
      <c r="C561" s="76"/>
      <c r="D561" s="44"/>
      <c r="H561" s="45"/>
      <c r="I561" s="48"/>
      <c r="K561" s="58"/>
      <c r="L561" s="281"/>
      <c r="M561" s="91"/>
      <c r="N561" s="376"/>
      <c r="Q561" s="45"/>
      <c r="R561" s="303"/>
      <c r="S561" s="303"/>
      <c r="T561" s="376"/>
      <c r="U561" s="303"/>
      <c r="V561" s="303"/>
      <c r="W561" s="376"/>
    </row>
    <row r="562" spans="1:24" s="23" customFormat="1" ht="15">
      <c r="A562" s="26"/>
      <c r="B562" s="47"/>
      <c r="C562" s="76"/>
      <c r="D562" s="44"/>
      <c r="H562" s="45"/>
      <c r="I562" s="48"/>
      <c r="K562" s="58"/>
      <c r="L562" s="281"/>
      <c r="M562" s="91"/>
      <c r="N562" s="376"/>
      <c r="Q562" s="45"/>
      <c r="R562" s="303"/>
      <c r="S562" s="303"/>
      <c r="T562" s="376"/>
      <c r="U562" s="303"/>
      <c r="V562" s="303"/>
      <c r="W562" s="376"/>
    </row>
    <row r="563" spans="1:24" s="23" customFormat="1" ht="15">
      <c r="A563" s="26"/>
      <c r="B563" s="47"/>
      <c r="C563" s="76"/>
      <c r="D563" s="44"/>
      <c r="H563" s="45"/>
      <c r="I563" s="48"/>
      <c r="K563" s="58"/>
      <c r="L563" s="281"/>
      <c r="M563" s="91"/>
      <c r="N563" s="376"/>
      <c r="Q563" s="45"/>
      <c r="R563" s="303"/>
      <c r="S563" s="303"/>
      <c r="T563" s="376"/>
      <c r="U563" s="303"/>
      <c r="V563" s="303"/>
      <c r="W563" s="376"/>
    </row>
    <row r="564" spans="1:24" s="23" customFormat="1" ht="16" thickBot="1">
      <c r="A564" s="27"/>
      <c r="B564" s="42"/>
      <c r="C564" s="367"/>
      <c r="D564" s="43"/>
      <c r="E564" s="49"/>
      <c r="F564" s="49"/>
      <c r="G564" s="49"/>
      <c r="H564" s="39"/>
      <c r="I564" s="40"/>
      <c r="K564" s="59"/>
      <c r="L564" s="322"/>
      <c r="M564" s="61"/>
      <c r="N564" s="376"/>
      <c r="Q564" s="45"/>
      <c r="R564" s="303"/>
      <c r="S564" s="303"/>
      <c r="T564" s="376"/>
      <c r="U564" s="303"/>
      <c r="V564" s="303"/>
      <c r="W564" s="376"/>
    </row>
    <row r="565" spans="1:24" s="23" customFormat="1" ht="16">
      <c r="A565" s="80" t="s">
        <v>206</v>
      </c>
      <c r="B565" s="62">
        <v>8490212989802</v>
      </c>
      <c r="C565" s="355"/>
      <c r="D565" s="28"/>
      <c r="E565" s="29" t="s">
        <v>11</v>
      </c>
      <c r="F565" s="29" t="s">
        <v>204</v>
      </c>
      <c r="G565" s="29">
        <v>6</v>
      </c>
      <c r="H565" s="29">
        <v>72</v>
      </c>
      <c r="I565" s="30">
        <v>13.7052</v>
      </c>
      <c r="K565" s="54">
        <f t="shared" ref="K565:K566" si="292">I565*$M$4</f>
        <v>0</v>
      </c>
      <c r="L565" s="320"/>
      <c r="M565" s="77">
        <f t="shared" ref="M565:M566" si="293">L565*K565</f>
        <v>0</v>
      </c>
      <c r="N565" s="376" t="e">
        <f t="shared" si="270"/>
        <v>#REF!</v>
      </c>
      <c r="O565" s="374" t="e">
        <f>IF(B565="","",_xlfn.XLOOKUP(B565,#REF!,#REF!))</f>
        <v>#REF!</v>
      </c>
      <c r="P565" s="375">
        <f>IFERROR(IF(B565="","",_xlfn.XLOOKUP(B565,'[1]Order Sheet'!$A:$A,'[1]Order Sheet'!$T:$T)),0)</f>
        <v>0</v>
      </c>
      <c r="Q565" s="45"/>
      <c r="R565" s="303" t="e">
        <f t="shared" si="271"/>
        <v>#REF!</v>
      </c>
      <c r="S565" s="303" t="e">
        <f t="shared" si="272"/>
        <v>#REF!</v>
      </c>
      <c r="T565" s="376" t="e">
        <f t="shared" si="273"/>
        <v>#REF!</v>
      </c>
      <c r="U565" s="303">
        <f t="shared" ref="U565:U566" si="294">+V565*0.34</f>
        <v>4.6597680000000006</v>
      </c>
      <c r="V565" s="303">
        <f t="shared" ref="V565:V566" si="295">+I565</f>
        <v>13.7052</v>
      </c>
      <c r="W565" s="376" t="e">
        <f>(+U565-O565)/U565</f>
        <v>#REF!</v>
      </c>
      <c r="X565" s="303">
        <f t="shared" ref="X565:X566" si="296">+V565-I565</f>
        <v>0</v>
      </c>
    </row>
    <row r="566" spans="1:24" s="23" customFormat="1" ht="15">
      <c r="A566" s="26"/>
      <c r="B566" s="63">
        <v>8490412989800</v>
      </c>
      <c r="C566" s="356"/>
      <c r="D566" s="21"/>
      <c r="E566" s="22" t="s">
        <v>11</v>
      </c>
      <c r="F566" s="22" t="s">
        <v>204</v>
      </c>
      <c r="G566" s="22">
        <v>6</v>
      </c>
      <c r="H566" s="22">
        <v>60</v>
      </c>
      <c r="I566" s="31">
        <v>11.350800000000001</v>
      </c>
      <c r="K566" s="55">
        <f t="shared" si="292"/>
        <v>0</v>
      </c>
      <c r="L566" s="321"/>
      <c r="M566" s="74">
        <f t="shared" si="293"/>
        <v>0</v>
      </c>
      <c r="N566" s="376" t="e">
        <f t="shared" si="270"/>
        <v>#REF!</v>
      </c>
      <c r="O566" s="374" t="e">
        <f>IF(B566="","",_xlfn.XLOOKUP(B566,#REF!,#REF!))</f>
        <v>#REF!</v>
      </c>
      <c r="P566" s="375">
        <f>IFERROR(IF(B566="","",_xlfn.XLOOKUP(B566,'[1]Order Sheet'!$A:$A,'[1]Order Sheet'!$T:$T)),0)</f>
        <v>505</v>
      </c>
      <c r="Q566" s="45"/>
      <c r="R566" s="303" t="e">
        <f t="shared" si="271"/>
        <v>#REF!</v>
      </c>
      <c r="S566" s="303" t="e">
        <f t="shared" si="272"/>
        <v>#REF!</v>
      </c>
      <c r="T566" s="376" t="e">
        <f t="shared" si="273"/>
        <v>#REF!</v>
      </c>
      <c r="U566" s="303">
        <f t="shared" si="294"/>
        <v>3.8592720000000007</v>
      </c>
      <c r="V566" s="303">
        <f t="shared" si="295"/>
        <v>11.350800000000001</v>
      </c>
      <c r="W566" s="376" t="e">
        <f>(+U566-O566)/U566</f>
        <v>#REF!</v>
      </c>
      <c r="X566" s="303">
        <f t="shared" si="296"/>
        <v>0</v>
      </c>
    </row>
    <row r="567" spans="1:24" s="23" customFormat="1" ht="15">
      <c r="A567" s="26"/>
      <c r="B567" s="47"/>
      <c r="C567" s="76"/>
      <c r="D567" s="44"/>
      <c r="H567" s="45"/>
      <c r="I567" s="48"/>
      <c r="K567" s="58"/>
      <c r="L567" s="324"/>
      <c r="M567" s="91"/>
      <c r="N567" s="376"/>
      <c r="Q567" s="45"/>
      <c r="R567" s="303"/>
      <c r="S567" s="303"/>
      <c r="T567" s="376"/>
      <c r="U567" s="303"/>
      <c r="V567" s="303"/>
      <c r="W567" s="376"/>
    </row>
    <row r="568" spans="1:24" s="23" customFormat="1" ht="15">
      <c r="A568" s="26"/>
      <c r="B568" s="47"/>
      <c r="C568" s="76"/>
      <c r="D568" s="44"/>
      <c r="H568" s="45"/>
      <c r="I568" s="48"/>
      <c r="K568" s="58"/>
      <c r="L568" s="324"/>
      <c r="M568" s="91"/>
      <c r="N568" s="376"/>
      <c r="Q568" s="45"/>
      <c r="R568" s="303"/>
      <c r="S568" s="303"/>
      <c r="T568" s="376"/>
      <c r="U568" s="303"/>
      <c r="V568" s="303"/>
      <c r="W568" s="376"/>
    </row>
    <row r="569" spans="1:24" s="23" customFormat="1" ht="15">
      <c r="A569" s="26"/>
      <c r="B569" s="47"/>
      <c r="C569" s="76"/>
      <c r="D569" s="44"/>
      <c r="H569" s="45"/>
      <c r="I569" s="48"/>
      <c r="K569" s="58"/>
      <c r="L569" s="324"/>
      <c r="M569" s="91"/>
      <c r="N569" s="376"/>
      <c r="Q569" s="45"/>
      <c r="R569" s="303"/>
      <c r="S569" s="303"/>
      <c r="T569" s="376"/>
      <c r="U569" s="303"/>
      <c r="V569" s="303"/>
      <c r="W569" s="376"/>
    </row>
    <row r="570" spans="1:24" s="23" customFormat="1" ht="16" thickBot="1">
      <c r="A570" s="27"/>
      <c r="B570" s="309" t="s">
        <v>294</v>
      </c>
      <c r="C570" s="359"/>
      <c r="D570" s="43"/>
      <c r="E570" s="49"/>
      <c r="F570" s="49"/>
      <c r="G570" s="49"/>
      <c r="H570" s="39"/>
      <c r="I570" s="40"/>
      <c r="K570" s="59"/>
      <c r="L570" s="325"/>
      <c r="M570" s="61"/>
      <c r="N570" s="376"/>
      <c r="Q570" s="45"/>
      <c r="R570" s="303"/>
      <c r="S570" s="303"/>
      <c r="T570" s="376"/>
      <c r="U570" s="303"/>
      <c r="V570" s="303"/>
      <c r="W570" s="376"/>
    </row>
    <row r="571" spans="1:24" s="23" customFormat="1" ht="16">
      <c r="A571" s="80" t="s">
        <v>206</v>
      </c>
      <c r="B571" s="62">
        <v>8490612989802</v>
      </c>
      <c r="C571" s="355"/>
      <c r="D571" s="28"/>
      <c r="E571" s="29" t="s">
        <v>11</v>
      </c>
      <c r="F571" s="29" t="s">
        <v>204</v>
      </c>
      <c r="G571" s="29">
        <v>6</v>
      </c>
      <c r="H571" s="29">
        <v>36</v>
      </c>
      <c r="I571" s="30">
        <v>54.323999999999998</v>
      </c>
      <c r="K571" s="54">
        <f t="shared" ref="K571:K572" si="297">I571*$M$4</f>
        <v>0</v>
      </c>
      <c r="L571" s="320"/>
      <c r="M571" s="77">
        <f t="shared" ref="M571:M572" si="298">L571*K571</f>
        <v>0</v>
      </c>
      <c r="N571" s="376" t="e">
        <f t="shared" si="270"/>
        <v>#REF!</v>
      </c>
      <c r="O571" s="374" t="e">
        <f>IF(B571="","",_xlfn.XLOOKUP(B571,#REF!,#REF!))</f>
        <v>#REF!</v>
      </c>
      <c r="P571" s="375">
        <f>IFERROR(IF(B571="","",_xlfn.XLOOKUP(B571,'[1]Order Sheet'!$A:$A,'[1]Order Sheet'!$T:$T)),0)</f>
        <v>169</v>
      </c>
      <c r="Q571" s="45"/>
      <c r="R571" s="303" t="e">
        <f t="shared" si="271"/>
        <v>#REF!</v>
      </c>
      <c r="S571" s="303" t="e">
        <f t="shared" si="272"/>
        <v>#REF!</v>
      </c>
      <c r="T571" s="376" t="e">
        <f t="shared" si="273"/>
        <v>#REF!</v>
      </c>
      <c r="U571" s="303" t="e">
        <f t="shared" si="274"/>
        <v>#REF!</v>
      </c>
      <c r="V571" s="303">
        <f t="shared" ref="V571:V572" si="299">+I571</f>
        <v>54.323999999999998</v>
      </c>
      <c r="W571" s="376" t="e">
        <f>(+U571-O571)/U571</f>
        <v>#REF!</v>
      </c>
      <c r="X571" s="303">
        <f t="shared" ref="X571:X572" si="300">+V571-I571</f>
        <v>0</v>
      </c>
    </row>
    <row r="572" spans="1:24" s="23" customFormat="1" ht="15">
      <c r="A572" s="26"/>
      <c r="B572" s="63">
        <v>8490616169802</v>
      </c>
      <c r="C572" s="356"/>
      <c r="D572" s="21"/>
      <c r="E572" s="22" t="s">
        <v>205</v>
      </c>
      <c r="F572" s="22" t="s">
        <v>204</v>
      </c>
      <c r="G572" s="22">
        <v>1</v>
      </c>
      <c r="H572" s="22">
        <v>24</v>
      </c>
      <c r="I572" s="31">
        <v>89.758800000000008</v>
      </c>
      <c r="K572" s="55">
        <f t="shared" si="297"/>
        <v>0</v>
      </c>
      <c r="L572" s="321"/>
      <c r="M572" s="74">
        <f t="shared" si="298"/>
        <v>0</v>
      </c>
      <c r="N572" s="376" t="e">
        <f t="shared" si="270"/>
        <v>#REF!</v>
      </c>
      <c r="O572" s="374" t="e">
        <f>IF(B572="","",_xlfn.XLOOKUP(B572,#REF!,#REF!))</f>
        <v>#REF!</v>
      </c>
      <c r="P572" s="375">
        <f>IFERROR(IF(B572="","",_xlfn.XLOOKUP(B572,'[1]Order Sheet'!$A:$A,'[1]Order Sheet'!$T:$T)),0)</f>
        <v>87</v>
      </c>
      <c r="Q572" s="45"/>
      <c r="R572" s="303" t="e">
        <f t="shared" si="271"/>
        <v>#REF!</v>
      </c>
      <c r="S572" s="303" t="e">
        <f t="shared" si="272"/>
        <v>#REF!</v>
      </c>
      <c r="T572" s="376" t="e">
        <f t="shared" si="273"/>
        <v>#REF!</v>
      </c>
      <c r="U572" s="303" t="e">
        <f t="shared" si="274"/>
        <v>#REF!</v>
      </c>
      <c r="V572" s="303">
        <f t="shared" si="299"/>
        <v>89.758800000000008</v>
      </c>
      <c r="W572" s="376" t="e">
        <f>(+U572-O572)/U572</f>
        <v>#REF!</v>
      </c>
      <c r="X572" s="303">
        <f t="shared" si="300"/>
        <v>0</v>
      </c>
    </row>
    <row r="573" spans="1:24" s="23" customFormat="1" ht="15">
      <c r="A573" s="26"/>
      <c r="B573" s="47"/>
      <c r="C573" s="76"/>
      <c r="D573" s="44"/>
      <c r="H573" s="45"/>
      <c r="I573" s="48"/>
      <c r="K573" s="58"/>
      <c r="L573" s="324"/>
      <c r="M573" s="91"/>
      <c r="N573" s="376"/>
      <c r="Q573" s="45"/>
      <c r="R573" s="303"/>
      <c r="S573" s="303"/>
      <c r="T573" s="376"/>
      <c r="U573" s="303"/>
      <c r="V573" s="303"/>
      <c r="W573" s="376"/>
    </row>
    <row r="574" spans="1:24" s="23" customFormat="1" ht="15">
      <c r="A574" s="26"/>
      <c r="B574" s="47"/>
      <c r="C574" s="76"/>
      <c r="D574" s="44"/>
      <c r="H574" s="45"/>
      <c r="I574" s="48"/>
      <c r="K574" s="58"/>
      <c r="L574" s="324"/>
      <c r="M574" s="91"/>
      <c r="N574" s="376"/>
      <c r="Q574" s="45"/>
      <c r="R574" s="303"/>
      <c r="S574" s="303"/>
      <c r="T574" s="376"/>
      <c r="U574" s="303"/>
      <c r="V574" s="303"/>
      <c r="W574" s="376"/>
    </row>
    <row r="575" spans="1:24" s="23" customFormat="1" ht="15">
      <c r="A575" s="26"/>
      <c r="B575" s="47"/>
      <c r="C575" s="76"/>
      <c r="D575" s="44"/>
      <c r="H575" s="45"/>
      <c r="I575" s="48"/>
      <c r="K575" s="58"/>
      <c r="L575" s="324"/>
      <c r="M575" s="91"/>
      <c r="N575" s="376"/>
      <c r="Q575" s="45"/>
      <c r="R575" s="303"/>
      <c r="S575" s="303"/>
      <c r="T575" s="376"/>
      <c r="U575" s="303"/>
      <c r="V575" s="303"/>
      <c r="W575" s="376"/>
    </row>
    <row r="576" spans="1:24" s="23" customFormat="1" ht="16" thickBot="1">
      <c r="A576" s="27"/>
      <c r="B576" s="309" t="s">
        <v>295</v>
      </c>
      <c r="C576" s="359"/>
      <c r="D576" s="43"/>
      <c r="E576" s="49"/>
      <c r="F576" s="49"/>
      <c r="G576" s="49"/>
      <c r="H576" s="39"/>
      <c r="I576" s="40"/>
      <c r="K576" s="59"/>
      <c r="L576" s="325"/>
      <c r="M576" s="61"/>
      <c r="N576" s="376"/>
      <c r="Q576" s="45"/>
      <c r="R576" s="303"/>
      <c r="S576" s="303"/>
      <c r="T576" s="376"/>
      <c r="U576" s="303"/>
      <c r="V576" s="303"/>
      <c r="W576" s="376"/>
    </row>
    <row r="577" spans="1:24" s="23" customFormat="1" ht="16">
      <c r="A577" s="80" t="s">
        <v>36</v>
      </c>
      <c r="B577" s="62" t="s">
        <v>120</v>
      </c>
      <c r="C577" s="355"/>
      <c r="D577" s="28"/>
      <c r="E577" s="29" t="s">
        <v>153</v>
      </c>
      <c r="F577" s="29" t="s">
        <v>207</v>
      </c>
      <c r="G577" s="29">
        <v>20</v>
      </c>
      <c r="H577" s="29">
        <v>200</v>
      </c>
      <c r="I577" s="30">
        <v>24.807600000000001</v>
      </c>
      <c r="K577" s="54">
        <f t="shared" ref="K577:K579" si="301">I577*$M$4</f>
        <v>0</v>
      </c>
      <c r="L577" s="320"/>
      <c r="M577" s="77">
        <f t="shared" ref="M577:M579" si="302">L577*K577</f>
        <v>0</v>
      </c>
      <c r="N577" s="376" t="e">
        <f t="shared" si="270"/>
        <v>#REF!</v>
      </c>
      <c r="O577" s="374" t="e">
        <f>IF(B577="","",_xlfn.XLOOKUP(B577,#REF!,#REF!))</f>
        <v>#REF!</v>
      </c>
      <c r="P577" s="375">
        <f>IFERROR(IF(B577="","",_xlfn.XLOOKUP(B577,'[1]Order Sheet'!$A:$A,'[1]Order Sheet'!$T:$T)),0)</f>
        <v>1057</v>
      </c>
      <c r="Q577" s="45"/>
      <c r="R577" s="303" t="e">
        <f t="shared" si="271"/>
        <v>#REF!</v>
      </c>
      <c r="S577" s="303" t="e">
        <f t="shared" si="272"/>
        <v>#REF!</v>
      </c>
      <c r="T577" s="376" t="e">
        <f t="shared" si="273"/>
        <v>#REF!</v>
      </c>
      <c r="U577" s="303" t="e">
        <f t="shared" si="274"/>
        <v>#REF!</v>
      </c>
      <c r="V577" s="303">
        <f>+I577</f>
        <v>24.807600000000001</v>
      </c>
      <c r="W577" s="376" t="e">
        <f>(+U577-O577)/U577</f>
        <v>#REF!</v>
      </c>
      <c r="X577" s="303">
        <f>+V577-I577</f>
        <v>0</v>
      </c>
    </row>
    <row r="578" spans="1:24" s="23" customFormat="1" ht="15">
      <c r="A578" s="26"/>
      <c r="B578" s="63">
        <v>8288412129802</v>
      </c>
      <c r="C578" s="356"/>
      <c r="D578" s="137" t="s">
        <v>329</v>
      </c>
      <c r="E578" s="22" t="s">
        <v>153</v>
      </c>
      <c r="F578" s="22" t="s">
        <v>207</v>
      </c>
      <c r="G578" s="22">
        <v>1</v>
      </c>
      <c r="H578" s="22">
        <v>200</v>
      </c>
      <c r="I578" s="31">
        <v>8.6940000000000008</v>
      </c>
      <c r="K578" s="55">
        <f t="shared" si="301"/>
        <v>0</v>
      </c>
      <c r="L578" s="321"/>
      <c r="M578" s="74">
        <f t="shared" si="302"/>
        <v>0</v>
      </c>
      <c r="N578" s="376" t="e">
        <f t="shared" si="270"/>
        <v>#REF!</v>
      </c>
      <c r="O578" s="374" t="e">
        <f>IF(B578="","",_xlfn.XLOOKUP(B578,#REF!,#REF!))</f>
        <v>#REF!</v>
      </c>
      <c r="P578" s="375">
        <f>IFERROR(IF(B578="","",_xlfn.XLOOKUP(B578,'[1]Order Sheet'!$A:$A,'[1]Order Sheet'!$T:$T)),0)</f>
        <v>301</v>
      </c>
      <c r="Q578" s="45"/>
      <c r="R578" s="303" t="e">
        <f t="shared" si="271"/>
        <v>#REF!</v>
      </c>
      <c r="S578" s="303" t="e">
        <f t="shared" si="272"/>
        <v>#REF!</v>
      </c>
      <c r="T578" s="376" t="e">
        <f t="shared" si="273"/>
        <v>#REF!</v>
      </c>
      <c r="U578" s="303">
        <f t="shared" ref="U578:U579" si="303">+V578*0.34</f>
        <v>2.9559600000000006</v>
      </c>
      <c r="V578" s="303">
        <f t="shared" ref="V578:V579" si="304">+I578</f>
        <v>8.6940000000000008</v>
      </c>
      <c r="W578" s="376" t="e">
        <f>(+U578-O578)/U578</f>
        <v>#REF!</v>
      </c>
      <c r="X578" s="303">
        <f t="shared" ref="X578:X579" si="305">+V578-I578</f>
        <v>0</v>
      </c>
    </row>
    <row r="579" spans="1:24" s="23" customFormat="1" ht="15">
      <c r="A579" s="26"/>
      <c r="B579" s="63">
        <v>8234712129802</v>
      </c>
      <c r="C579" s="356"/>
      <c r="D579" s="137" t="s">
        <v>329</v>
      </c>
      <c r="E579" s="22" t="s">
        <v>153</v>
      </c>
      <c r="F579" s="22" t="s">
        <v>310</v>
      </c>
      <c r="G579" s="22">
        <v>12</v>
      </c>
      <c r="H579" s="22">
        <v>72</v>
      </c>
      <c r="I579" s="31">
        <v>16.394400000000001</v>
      </c>
      <c r="K579" s="55">
        <f t="shared" si="301"/>
        <v>0</v>
      </c>
      <c r="L579" s="321"/>
      <c r="M579" s="74">
        <f t="shared" si="302"/>
        <v>0</v>
      </c>
      <c r="N579" s="376" t="e">
        <f t="shared" si="270"/>
        <v>#REF!</v>
      </c>
      <c r="O579" s="374" t="e">
        <f>IF(B579="","",_xlfn.XLOOKUP(B579,#REF!,#REF!))</f>
        <v>#REF!</v>
      </c>
      <c r="P579" s="375">
        <f>IFERROR(IF(B579="","",_xlfn.XLOOKUP(B579,'[1]Order Sheet'!$A:$A,'[1]Order Sheet'!$T:$T)),0)</f>
        <v>0</v>
      </c>
      <c r="Q579" s="45"/>
      <c r="R579" s="303" t="e">
        <f t="shared" si="271"/>
        <v>#REF!</v>
      </c>
      <c r="S579" s="303" t="e">
        <f t="shared" si="272"/>
        <v>#REF!</v>
      </c>
      <c r="T579" s="376" t="e">
        <f t="shared" si="273"/>
        <v>#REF!</v>
      </c>
      <c r="U579" s="303">
        <f t="shared" si="303"/>
        <v>5.5740960000000008</v>
      </c>
      <c r="V579" s="303">
        <f t="shared" si="304"/>
        <v>16.394400000000001</v>
      </c>
      <c r="W579" s="376" t="e">
        <f>(+U579-O579)/U579</f>
        <v>#REF!</v>
      </c>
      <c r="X579" s="303">
        <f t="shared" si="305"/>
        <v>0</v>
      </c>
    </row>
    <row r="580" spans="1:24" s="23" customFormat="1" ht="15">
      <c r="A580" s="26"/>
      <c r="B580" s="47"/>
      <c r="C580" s="76"/>
      <c r="D580" s="44"/>
      <c r="H580" s="45"/>
      <c r="I580" s="48"/>
      <c r="K580" s="58"/>
      <c r="L580" s="281"/>
      <c r="M580" s="91"/>
      <c r="N580" s="376"/>
      <c r="Q580" s="45"/>
      <c r="R580" s="303"/>
      <c r="S580" s="303"/>
      <c r="T580" s="376"/>
      <c r="U580" s="303"/>
      <c r="V580" s="303"/>
      <c r="W580" s="376"/>
    </row>
    <row r="581" spans="1:24" s="23" customFormat="1" ht="15">
      <c r="A581" s="26"/>
      <c r="B581" s="47"/>
      <c r="C581" s="76"/>
      <c r="D581" s="44"/>
      <c r="H581" s="45"/>
      <c r="I581" s="48"/>
      <c r="K581" s="58"/>
      <c r="L581" s="281"/>
      <c r="M581" s="91"/>
      <c r="N581" s="376"/>
      <c r="Q581" s="45"/>
      <c r="R581" s="303"/>
      <c r="S581" s="303"/>
      <c r="T581" s="376"/>
      <c r="U581" s="303"/>
      <c r="V581" s="303"/>
      <c r="W581" s="376"/>
    </row>
    <row r="582" spans="1:24" s="23" customFormat="1" ht="16" thickBot="1">
      <c r="A582" s="27"/>
      <c r="B582" s="309" t="s">
        <v>279</v>
      </c>
      <c r="C582" s="359"/>
      <c r="D582" s="43"/>
      <c r="E582" s="49"/>
      <c r="F582" s="49"/>
      <c r="G582" s="49"/>
      <c r="H582" s="39"/>
      <c r="I582" s="40"/>
      <c r="K582" s="59"/>
      <c r="L582" s="322"/>
      <c r="M582" s="61"/>
      <c r="N582" s="376"/>
      <c r="Q582" s="45"/>
      <c r="R582" s="303"/>
      <c r="S582" s="303"/>
      <c r="T582" s="376"/>
      <c r="U582" s="303"/>
      <c r="V582" s="303"/>
      <c r="W582" s="376"/>
    </row>
    <row r="583" spans="1:24" ht="15">
      <c r="B583" s="65"/>
      <c r="C583" s="65"/>
      <c r="D583" s="79"/>
      <c r="E583" s="45"/>
      <c r="F583" s="45"/>
      <c r="G583" s="45"/>
      <c r="H583" s="45"/>
      <c r="I583" s="46"/>
      <c r="K583" s="46"/>
      <c r="L583" s="315"/>
      <c r="M583" s="24"/>
      <c r="N583" s="376"/>
      <c r="Q583" s="45"/>
      <c r="R583" s="303"/>
      <c r="S583" s="303"/>
      <c r="T583" s="376"/>
      <c r="U583" s="303"/>
      <c r="V583" s="303"/>
      <c r="W583" s="376"/>
    </row>
    <row r="584" spans="1:24" s="6" customFormat="1" ht="15" customHeight="1">
      <c r="B584" s="7"/>
      <c r="C584" s="7"/>
      <c r="D584" s="8"/>
      <c r="H584" s="9"/>
      <c r="I584" s="10"/>
      <c r="K584" s="53"/>
      <c r="L584" s="276"/>
      <c r="M584" s="60"/>
      <c r="N584" s="376"/>
      <c r="Q584" s="45"/>
      <c r="R584" s="303"/>
      <c r="S584" s="303"/>
      <c r="T584" s="376"/>
      <c r="U584" s="303"/>
      <c r="V584" s="303"/>
      <c r="W584" s="376"/>
    </row>
    <row r="585" spans="1:24" s="6" customFormat="1" ht="15" customHeight="1">
      <c r="B585" s="391" t="s">
        <v>304</v>
      </c>
      <c r="C585" s="391"/>
      <c r="D585" s="391"/>
      <c r="E585" s="391"/>
      <c r="F585" s="391"/>
      <c r="G585" s="391"/>
      <c r="H585" s="391"/>
      <c r="I585" s="10"/>
      <c r="K585" s="10"/>
      <c r="L585" s="276"/>
      <c r="M585" s="60"/>
      <c r="N585" s="376"/>
      <c r="Q585" s="45"/>
      <c r="R585" s="303"/>
      <c r="S585" s="303"/>
      <c r="T585" s="376"/>
      <c r="U585" s="303"/>
      <c r="V585" s="303"/>
      <c r="W585" s="376"/>
    </row>
    <row r="586" spans="1:24" s="6" customFormat="1" ht="15" customHeight="1">
      <c r="B586" s="391"/>
      <c r="C586" s="391"/>
      <c r="D586" s="391"/>
      <c r="E586" s="391"/>
      <c r="F586" s="391"/>
      <c r="G586" s="391"/>
      <c r="H586" s="391"/>
      <c r="I586" s="10"/>
      <c r="K586" s="10"/>
      <c r="L586" s="276"/>
      <c r="M586" s="60"/>
      <c r="N586" s="376"/>
      <c r="Q586" s="45"/>
      <c r="R586" s="303"/>
      <c r="S586" s="303"/>
      <c r="T586" s="376"/>
      <c r="U586" s="303"/>
      <c r="V586" s="303"/>
      <c r="W586" s="376"/>
    </row>
    <row r="587" spans="1:24" ht="15" customHeight="1">
      <c r="B587" s="391"/>
      <c r="C587" s="391"/>
      <c r="D587" s="391"/>
      <c r="E587" s="391"/>
      <c r="F587" s="391"/>
      <c r="G587" s="391"/>
      <c r="H587" s="391"/>
      <c r="N587" s="376"/>
      <c r="Q587" s="45"/>
      <c r="R587" s="303"/>
      <c r="S587" s="303"/>
      <c r="T587" s="376"/>
      <c r="U587" s="303"/>
      <c r="V587" s="303"/>
      <c r="W587" s="376"/>
    </row>
    <row r="588" spans="1:24" ht="15" customHeight="1">
      <c r="A588" s="34"/>
      <c r="B588" s="391"/>
      <c r="C588" s="391"/>
      <c r="D588" s="391"/>
      <c r="E588" s="391"/>
      <c r="F588" s="391"/>
      <c r="G588" s="391"/>
      <c r="H588" s="391"/>
      <c r="I588" s="12"/>
      <c r="K588" s="24"/>
      <c r="L588" s="279"/>
      <c r="M588" s="90"/>
      <c r="N588" s="376"/>
      <c r="Q588" s="45"/>
      <c r="R588" s="303"/>
      <c r="S588" s="303"/>
      <c r="T588" s="376"/>
      <c r="U588" s="303"/>
      <c r="V588" s="303"/>
      <c r="W588" s="376"/>
    </row>
    <row r="589" spans="1:24" ht="15" customHeight="1">
      <c r="K589" s="24"/>
      <c r="L589" s="281"/>
      <c r="M589" s="24"/>
      <c r="N589" s="376"/>
      <c r="Q589" s="45"/>
      <c r="R589" s="303"/>
      <c r="S589" s="303"/>
      <c r="T589" s="376"/>
      <c r="U589" s="303"/>
      <c r="V589" s="303"/>
      <c r="W589" s="376"/>
    </row>
    <row r="590" spans="1:24" s="14" customFormat="1" ht="19.5" customHeight="1">
      <c r="A590" s="317" t="s">
        <v>275</v>
      </c>
      <c r="B590" s="13"/>
      <c r="C590" s="13"/>
      <c r="D590" s="16"/>
      <c r="H590" s="66"/>
      <c r="I590" s="17"/>
      <c r="J590" s="2"/>
      <c r="K590" s="46"/>
      <c r="L590" s="279"/>
      <c r="M590" s="24"/>
      <c r="N590" s="376"/>
      <c r="Q590" s="45"/>
      <c r="R590" s="303"/>
      <c r="S590" s="303"/>
      <c r="T590" s="376"/>
      <c r="U590" s="303"/>
      <c r="V590" s="303"/>
      <c r="W590" s="376"/>
    </row>
    <row r="591" spans="1:24" s="14" customFormat="1" ht="21" thickBot="1">
      <c r="A591" s="15"/>
      <c r="B591" s="13"/>
      <c r="C591" s="13"/>
      <c r="D591" s="16"/>
      <c r="H591" s="67"/>
      <c r="I591" s="18"/>
      <c r="J591" s="2"/>
      <c r="K591" s="46"/>
      <c r="L591" s="285"/>
      <c r="M591" s="46"/>
      <c r="N591" s="376"/>
      <c r="Q591" s="45"/>
      <c r="R591" s="303"/>
      <c r="S591" s="303"/>
      <c r="T591" s="376"/>
      <c r="U591" s="303"/>
      <c r="V591" s="303"/>
      <c r="W591" s="376"/>
    </row>
    <row r="592" spans="1:24" s="19" customFormat="1" ht="15" customHeight="1">
      <c r="A592" s="286" t="s">
        <v>9</v>
      </c>
      <c r="B592" s="287"/>
      <c r="C592" s="287"/>
      <c r="D592" s="288" t="s">
        <v>13</v>
      </c>
      <c r="E592" s="289"/>
      <c r="F592" s="289"/>
      <c r="G592" s="390" t="s">
        <v>24</v>
      </c>
      <c r="H592" s="390"/>
      <c r="I592" s="290"/>
      <c r="J592" s="1"/>
      <c r="K592" s="291" t="s">
        <v>2</v>
      </c>
      <c r="L592" s="292" t="s">
        <v>3</v>
      </c>
      <c r="M592" s="293"/>
      <c r="N592" s="376"/>
      <c r="Q592" s="45"/>
      <c r="R592" s="303"/>
      <c r="S592" s="303"/>
      <c r="T592" s="376"/>
      <c r="U592" s="303"/>
      <c r="V592" s="303"/>
      <c r="W592" s="376"/>
    </row>
    <row r="593" spans="1:24" s="19" customFormat="1" ht="15" customHeight="1" thickBot="1">
      <c r="A593" s="294"/>
      <c r="B593" s="295" t="s">
        <v>4</v>
      </c>
      <c r="C593" s="295"/>
      <c r="D593" s="296" t="s">
        <v>14</v>
      </c>
      <c r="E593" s="297" t="s">
        <v>5</v>
      </c>
      <c r="F593" s="297" t="s">
        <v>150</v>
      </c>
      <c r="G593" s="297" t="s">
        <v>22</v>
      </c>
      <c r="H593" s="297" t="s">
        <v>23</v>
      </c>
      <c r="I593" s="298"/>
      <c r="J593" s="1"/>
      <c r="K593" s="299" t="s">
        <v>6</v>
      </c>
      <c r="L593" s="300" t="s">
        <v>7</v>
      </c>
      <c r="M593" s="301" t="s">
        <v>8</v>
      </c>
      <c r="N593" s="376"/>
      <c r="Q593" s="45"/>
      <c r="R593" s="303"/>
      <c r="S593" s="303"/>
      <c r="T593" s="376"/>
      <c r="U593" s="303"/>
      <c r="V593" s="303"/>
      <c r="W593" s="376"/>
    </row>
    <row r="594" spans="1:24" s="23" customFormat="1" ht="16">
      <c r="A594" s="80" t="s">
        <v>39</v>
      </c>
      <c r="B594" s="62">
        <v>8187801501207</v>
      </c>
      <c r="C594" s="355"/>
      <c r="D594" s="28"/>
      <c r="E594" s="29" t="s">
        <v>11</v>
      </c>
      <c r="F594" s="29" t="s">
        <v>310</v>
      </c>
      <c r="G594" s="29">
        <v>10</v>
      </c>
      <c r="H594" s="29">
        <v>100</v>
      </c>
      <c r="I594" s="30">
        <v>56.7</v>
      </c>
      <c r="K594" s="54">
        <f t="shared" ref="K594" si="306">I594*$M$4</f>
        <v>0</v>
      </c>
      <c r="L594" s="320"/>
      <c r="M594" s="77">
        <f t="shared" ref="M594" si="307">L594*K594</f>
        <v>0</v>
      </c>
      <c r="N594" s="376" t="e">
        <f t="shared" ref="N594:N647" si="308">IF(B594="","",(K594-O594)/K594)</f>
        <v>#REF!</v>
      </c>
      <c r="O594" s="374" t="e">
        <f>IF(B594="","",_xlfn.XLOOKUP(B594,#REF!,#REF!))</f>
        <v>#REF!</v>
      </c>
      <c r="P594" s="375">
        <f>IFERROR(IF(B594="","",_xlfn.XLOOKUP(B594,'[1]Order Sheet'!$A:$A,'[1]Order Sheet'!$T:$T)),0)</f>
        <v>10</v>
      </c>
      <c r="Q594" s="45"/>
      <c r="R594" s="303" t="e">
        <f t="shared" ref="R594:R647" si="309">O594/0.7</f>
        <v>#REF!</v>
      </c>
      <c r="S594" s="303" t="e">
        <f t="shared" ref="S594:S647" si="310">R594-O594</f>
        <v>#REF!</v>
      </c>
      <c r="T594" s="376" t="e">
        <f t="shared" ref="T594:T647" si="311">+S594/R594</f>
        <v>#REF!</v>
      </c>
      <c r="U594" s="303">
        <f t="shared" ref="U594" si="312">+V594*0.34</f>
        <v>19.278000000000002</v>
      </c>
      <c r="V594" s="303">
        <f>+I594</f>
        <v>56.7</v>
      </c>
      <c r="W594" s="376" t="e">
        <f>(+U594-O594)/U594</f>
        <v>#REF!</v>
      </c>
      <c r="X594" s="303">
        <f>+V594-I594</f>
        <v>0</v>
      </c>
    </row>
    <row r="595" spans="1:24" s="23" customFormat="1" ht="15">
      <c r="A595" s="26"/>
      <c r="B595" s="78"/>
      <c r="C595" s="65"/>
      <c r="D595" s="79"/>
      <c r="E595" s="45"/>
      <c r="F595" s="45"/>
      <c r="G595" s="45"/>
      <c r="H595" s="45"/>
      <c r="I595" s="48"/>
      <c r="K595" s="58"/>
      <c r="L595" s="324"/>
      <c r="M595" s="91"/>
      <c r="N595" s="376"/>
      <c r="Q595" s="45"/>
      <c r="R595" s="303"/>
      <c r="S595" s="303"/>
      <c r="T595" s="376"/>
      <c r="U595" s="303"/>
      <c r="V595" s="303"/>
      <c r="W595" s="376"/>
    </row>
    <row r="596" spans="1:24" s="23" customFormat="1" ht="15">
      <c r="A596" s="26"/>
      <c r="B596" s="78"/>
      <c r="C596" s="65"/>
      <c r="D596" s="44"/>
      <c r="E596" s="45"/>
      <c r="H596" s="45"/>
      <c r="I596" s="48"/>
      <c r="K596" s="58"/>
      <c r="L596" s="281"/>
      <c r="M596" s="91"/>
      <c r="N596" s="376"/>
      <c r="Q596" s="45"/>
      <c r="R596" s="303"/>
      <c r="S596" s="303"/>
      <c r="T596" s="376"/>
      <c r="U596" s="303"/>
      <c r="V596" s="303"/>
      <c r="W596" s="376"/>
    </row>
    <row r="597" spans="1:24" s="23" customFormat="1" ht="15">
      <c r="A597" s="26"/>
      <c r="B597" s="47"/>
      <c r="C597" s="76"/>
      <c r="D597" s="44"/>
      <c r="H597" s="45"/>
      <c r="I597" s="48"/>
      <c r="K597" s="58"/>
      <c r="L597" s="281"/>
      <c r="M597" s="91"/>
      <c r="N597" s="376"/>
      <c r="Q597" s="45"/>
      <c r="R597" s="303"/>
      <c r="S597" s="303"/>
      <c r="T597" s="376"/>
      <c r="U597" s="303"/>
      <c r="V597" s="303"/>
      <c r="W597" s="376"/>
    </row>
    <row r="598" spans="1:24" s="23" customFormat="1" ht="15">
      <c r="A598" s="26"/>
      <c r="B598" s="47"/>
      <c r="C598" s="76"/>
      <c r="D598" s="44"/>
      <c r="H598" s="45"/>
      <c r="I598" s="48"/>
      <c r="K598" s="58"/>
      <c r="L598" s="281"/>
      <c r="M598" s="91"/>
      <c r="N598" s="376"/>
      <c r="Q598" s="45"/>
      <c r="R598" s="303"/>
      <c r="S598" s="303"/>
      <c r="T598" s="376"/>
      <c r="U598" s="303"/>
      <c r="V598" s="303"/>
      <c r="W598" s="376"/>
    </row>
    <row r="599" spans="1:24" s="23" customFormat="1" ht="16" thickBot="1">
      <c r="A599" s="27"/>
      <c r="B599" s="342" t="s">
        <v>282</v>
      </c>
      <c r="C599" s="366"/>
      <c r="D599" s="43"/>
      <c r="E599" s="49"/>
      <c r="F599" s="49"/>
      <c r="G599" s="49"/>
      <c r="H599" s="39"/>
      <c r="I599" s="40"/>
      <c r="K599" s="59"/>
      <c r="L599" s="322"/>
      <c r="M599" s="61"/>
      <c r="N599" s="376"/>
      <c r="Q599" s="45"/>
      <c r="R599" s="303"/>
      <c r="S599" s="303"/>
      <c r="T599" s="376"/>
      <c r="U599" s="303"/>
      <c r="V599" s="303"/>
      <c r="W599" s="376"/>
    </row>
    <row r="600" spans="1:24" s="23" customFormat="1" ht="16">
      <c r="A600" s="80" t="s">
        <v>41</v>
      </c>
      <c r="B600" s="62" t="s">
        <v>147</v>
      </c>
      <c r="C600" s="355"/>
      <c r="D600" s="28"/>
      <c r="E600" s="29" t="s">
        <v>309</v>
      </c>
      <c r="F600" s="29" t="s">
        <v>311</v>
      </c>
      <c r="G600" s="29">
        <v>12</v>
      </c>
      <c r="H600" s="29">
        <v>72</v>
      </c>
      <c r="I600" s="30">
        <v>50.598000000000006</v>
      </c>
      <c r="K600" s="54">
        <f t="shared" ref="K600" si="313">I600*$M$4</f>
        <v>0</v>
      </c>
      <c r="L600" s="320"/>
      <c r="M600" s="77">
        <f t="shared" ref="M600" si="314">L600*K600</f>
        <v>0</v>
      </c>
      <c r="N600" s="376" t="e">
        <f t="shared" si="308"/>
        <v>#REF!</v>
      </c>
      <c r="O600" s="374" t="e">
        <f>IF(B600="","",_xlfn.XLOOKUP(B600,#REF!,#REF!))</f>
        <v>#REF!</v>
      </c>
      <c r="P600" s="375">
        <f>IFERROR(IF(B600="","",_xlfn.XLOOKUP(B600,'[1]Order Sheet'!$A:$A,'[1]Order Sheet'!$T:$T)),0)</f>
        <v>30</v>
      </c>
      <c r="Q600" s="45"/>
      <c r="R600" s="303" t="e">
        <f t="shared" si="309"/>
        <v>#REF!</v>
      </c>
      <c r="S600" s="303" t="e">
        <f t="shared" si="310"/>
        <v>#REF!</v>
      </c>
      <c r="T600" s="376" t="e">
        <f t="shared" si="311"/>
        <v>#REF!</v>
      </c>
      <c r="U600" s="303" t="e">
        <f t="shared" ref="U600:U647" si="315">IF(T600&gt;N600,R600,K600)</f>
        <v>#REF!</v>
      </c>
      <c r="V600" s="303">
        <f>+I600</f>
        <v>50.598000000000006</v>
      </c>
      <c r="W600" s="376" t="e">
        <f>(+U600-O600)/U600</f>
        <v>#REF!</v>
      </c>
      <c r="X600" s="303">
        <f>+V600-I600</f>
        <v>0</v>
      </c>
    </row>
    <row r="601" spans="1:24" s="23" customFormat="1" ht="15">
      <c r="A601" s="26"/>
      <c r="B601" s="78"/>
      <c r="C601" s="65"/>
      <c r="D601" s="79"/>
      <c r="E601" s="45"/>
      <c r="F601" s="45"/>
      <c r="G601" s="45"/>
      <c r="H601" s="45"/>
      <c r="I601" s="48"/>
      <c r="K601" s="58"/>
      <c r="L601" s="324"/>
      <c r="M601" s="91"/>
      <c r="N601" s="376"/>
      <c r="Q601" s="45"/>
      <c r="R601" s="303"/>
      <c r="S601" s="303"/>
      <c r="T601" s="376"/>
      <c r="U601" s="303"/>
      <c r="V601" s="303"/>
      <c r="W601" s="376"/>
    </row>
    <row r="602" spans="1:24" s="23" customFormat="1" ht="15">
      <c r="A602" s="26"/>
      <c r="B602" s="78"/>
      <c r="C602" s="65"/>
      <c r="D602" s="44"/>
      <c r="E602" s="45"/>
      <c r="H602" s="45"/>
      <c r="I602" s="48"/>
      <c r="K602" s="58"/>
      <c r="L602" s="281"/>
      <c r="M602" s="91"/>
      <c r="N602" s="376"/>
      <c r="Q602" s="45"/>
      <c r="R602" s="303"/>
      <c r="S602" s="303"/>
      <c r="T602" s="376"/>
      <c r="U602" s="303"/>
      <c r="V602" s="303"/>
      <c r="W602" s="376"/>
    </row>
    <row r="603" spans="1:24" s="23" customFormat="1" ht="15">
      <c r="A603" s="26"/>
      <c r="B603" s="47"/>
      <c r="C603" s="76"/>
      <c r="D603" s="44"/>
      <c r="H603" s="45"/>
      <c r="I603" s="48"/>
      <c r="K603" s="58"/>
      <c r="L603" s="281"/>
      <c r="M603" s="91"/>
      <c r="N603" s="376"/>
      <c r="Q603" s="45"/>
      <c r="R603" s="303"/>
      <c r="S603" s="303"/>
      <c r="T603" s="376"/>
      <c r="U603" s="303"/>
      <c r="V603" s="303"/>
      <c r="W603" s="376"/>
    </row>
    <row r="604" spans="1:24" s="23" customFormat="1" ht="15">
      <c r="A604" s="26"/>
      <c r="B604" s="47"/>
      <c r="C604" s="76"/>
      <c r="D604" s="44"/>
      <c r="H604" s="45"/>
      <c r="I604" s="48"/>
      <c r="K604" s="58"/>
      <c r="L604" s="281"/>
      <c r="M604" s="91"/>
      <c r="N604" s="376"/>
      <c r="Q604" s="45"/>
      <c r="R604" s="303"/>
      <c r="S604" s="303"/>
      <c r="T604" s="376"/>
      <c r="U604" s="303"/>
      <c r="V604" s="303"/>
      <c r="W604" s="376"/>
    </row>
    <row r="605" spans="1:24" s="23" customFormat="1" ht="16" thickBot="1">
      <c r="A605" s="27"/>
      <c r="B605" s="42"/>
      <c r="C605" s="367"/>
      <c r="D605" s="43"/>
      <c r="E605" s="49"/>
      <c r="F605" s="49"/>
      <c r="G605" s="49"/>
      <c r="H605" s="39"/>
      <c r="I605" s="40"/>
      <c r="K605" s="59"/>
      <c r="L605" s="322"/>
      <c r="M605" s="61"/>
      <c r="N605" s="376"/>
      <c r="Q605" s="45"/>
      <c r="R605" s="303"/>
      <c r="S605" s="303"/>
      <c r="T605" s="376"/>
      <c r="U605" s="303"/>
      <c r="V605" s="303"/>
      <c r="W605" s="376"/>
    </row>
    <row r="606" spans="1:24" s="23" customFormat="1" ht="16">
      <c r="A606" s="80" t="s">
        <v>42</v>
      </c>
      <c r="B606" s="62">
        <v>8490508989802</v>
      </c>
      <c r="C606" s="355"/>
      <c r="D606" s="28"/>
      <c r="E606" s="29" t="s">
        <v>312</v>
      </c>
      <c r="F606" s="29" t="s">
        <v>311</v>
      </c>
      <c r="G606" s="29">
        <v>1</v>
      </c>
      <c r="H606" s="29">
        <v>10</v>
      </c>
      <c r="I606" s="30">
        <v>69.217200000000005</v>
      </c>
      <c r="K606" s="54">
        <f t="shared" ref="K606" si="316">I606*$M$4</f>
        <v>0</v>
      </c>
      <c r="L606" s="320"/>
      <c r="M606" s="77">
        <f t="shared" ref="M606" si="317">L606*K606</f>
        <v>0</v>
      </c>
      <c r="N606" s="376" t="e">
        <f t="shared" si="308"/>
        <v>#REF!</v>
      </c>
      <c r="O606" s="374" t="e">
        <f>IF(B606="","",_xlfn.XLOOKUP(B606,#REF!,#REF!))</f>
        <v>#REF!</v>
      </c>
      <c r="P606" s="375">
        <f>IFERROR(IF(B606="","",_xlfn.XLOOKUP(B606,'[1]Order Sheet'!$A:$A,'[1]Order Sheet'!$T:$T)),0)</f>
        <v>17</v>
      </c>
      <c r="Q606" s="45"/>
      <c r="R606" s="303" t="e">
        <f t="shared" si="309"/>
        <v>#REF!</v>
      </c>
      <c r="S606" s="303" t="e">
        <f t="shared" si="310"/>
        <v>#REF!</v>
      </c>
      <c r="T606" s="376" t="e">
        <f t="shared" si="311"/>
        <v>#REF!</v>
      </c>
      <c r="U606" s="303" t="e">
        <f t="shared" si="315"/>
        <v>#REF!</v>
      </c>
      <c r="V606" s="303">
        <f>+I606</f>
        <v>69.217200000000005</v>
      </c>
      <c r="W606" s="376" t="e">
        <f>(+U606-O606)/U606</f>
        <v>#REF!</v>
      </c>
      <c r="X606" s="303">
        <f>+V606-I606</f>
        <v>0</v>
      </c>
    </row>
    <row r="607" spans="1:24" s="23" customFormat="1" ht="15">
      <c r="A607" s="26"/>
      <c r="B607" s="78"/>
      <c r="C607" s="65"/>
      <c r="D607" s="79"/>
      <c r="E607" s="45"/>
      <c r="F607" s="45"/>
      <c r="G607" s="45"/>
      <c r="H607" s="45"/>
      <c r="I607" s="48"/>
      <c r="K607" s="58"/>
      <c r="L607" s="324"/>
      <c r="M607" s="91"/>
      <c r="N607" s="376"/>
      <c r="Q607" s="45"/>
      <c r="R607" s="303"/>
      <c r="S607" s="303"/>
      <c r="T607" s="376"/>
      <c r="U607" s="303"/>
      <c r="V607" s="303"/>
      <c r="W607" s="376"/>
    </row>
    <row r="608" spans="1:24" s="23" customFormat="1" ht="15">
      <c r="A608" s="26"/>
      <c r="B608" s="78"/>
      <c r="C608" s="65"/>
      <c r="D608" s="44"/>
      <c r="E608" s="45"/>
      <c r="H608" s="45"/>
      <c r="I608" s="48"/>
      <c r="K608" s="58"/>
      <c r="L608" s="281"/>
      <c r="M608" s="91"/>
      <c r="N608" s="376"/>
      <c r="Q608" s="45"/>
      <c r="R608" s="303"/>
      <c r="S608" s="303"/>
      <c r="T608" s="376"/>
      <c r="U608" s="303"/>
      <c r="V608" s="303"/>
      <c r="W608" s="376"/>
    </row>
    <row r="609" spans="1:24" s="23" customFormat="1" ht="15">
      <c r="A609" s="26"/>
      <c r="B609" s="47"/>
      <c r="C609" s="76"/>
      <c r="D609" s="44"/>
      <c r="H609" s="45"/>
      <c r="I609" s="48"/>
      <c r="K609" s="58"/>
      <c r="L609" s="281"/>
      <c r="M609" s="91"/>
      <c r="N609" s="376"/>
      <c r="Q609" s="45"/>
      <c r="R609" s="303"/>
      <c r="S609" s="303"/>
      <c r="T609" s="376"/>
      <c r="U609" s="303"/>
      <c r="V609" s="303"/>
      <c r="W609" s="376"/>
    </row>
    <row r="610" spans="1:24" s="23" customFormat="1" ht="15">
      <c r="A610" s="26"/>
      <c r="B610" s="47"/>
      <c r="C610" s="76"/>
      <c r="D610" s="44"/>
      <c r="H610" s="45"/>
      <c r="I610" s="48"/>
      <c r="K610" s="58"/>
      <c r="L610" s="281"/>
      <c r="M610" s="91"/>
      <c r="N610" s="376"/>
      <c r="Q610" s="45"/>
      <c r="R610" s="303"/>
      <c r="S610" s="303"/>
      <c r="T610" s="376"/>
      <c r="U610" s="303"/>
      <c r="V610" s="303"/>
      <c r="W610" s="376"/>
    </row>
    <row r="611" spans="1:24" s="23" customFormat="1" ht="16" thickBot="1">
      <c r="A611" s="27"/>
      <c r="B611" s="42"/>
      <c r="C611" s="367"/>
      <c r="D611" s="43"/>
      <c r="E611" s="49"/>
      <c r="F611" s="49"/>
      <c r="G611" s="49"/>
      <c r="H611" s="39"/>
      <c r="I611" s="40"/>
      <c r="K611" s="59"/>
      <c r="L611" s="322"/>
      <c r="M611" s="61"/>
      <c r="N611" s="376"/>
      <c r="Q611" s="45"/>
      <c r="R611" s="303"/>
      <c r="S611" s="303"/>
      <c r="T611" s="376"/>
      <c r="U611" s="303"/>
      <c r="V611" s="303"/>
      <c r="W611" s="376"/>
    </row>
    <row r="612" spans="1:24" s="23" customFormat="1" ht="16">
      <c r="A612" s="80" t="s">
        <v>208</v>
      </c>
      <c r="B612" s="62" t="s">
        <v>116</v>
      </c>
      <c r="C612" s="355"/>
      <c r="D612" s="28"/>
      <c r="E612" s="29" t="s">
        <v>209</v>
      </c>
      <c r="F612" s="119" t="s">
        <v>308</v>
      </c>
      <c r="G612" s="29">
        <v>5</v>
      </c>
      <c r="H612" s="29">
        <v>120</v>
      </c>
      <c r="I612" s="30">
        <v>28.166399999999999</v>
      </c>
      <c r="K612" s="54">
        <f t="shared" ref="K612:K615" si="318">I612*$M$4</f>
        <v>0</v>
      </c>
      <c r="L612" s="320"/>
      <c r="M612" s="77">
        <f t="shared" ref="M612:M615" si="319">L612*K612</f>
        <v>0</v>
      </c>
      <c r="N612" s="376" t="e">
        <f t="shared" si="308"/>
        <v>#REF!</v>
      </c>
      <c r="O612" s="374" t="e">
        <f>IF(B612="","",_xlfn.XLOOKUP(B612,#REF!,#REF!))</f>
        <v>#REF!</v>
      </c>
      <c r="P612" s="375">
        <f>IFERROR(IF(B612="","",_xlfn.XLOOKUP(B612,'[1]Order Sheet'!$A:$A,'[1]Order Sheet'!$T:$T)),0)</f>
        <v>225</v>
      </c>
      <c r="Q612" s="45"/>
      <c r="R612" s="303" t="e">
        <f t="shared" si="309"/>
        <v>#REF!</v>
      </c>
      <c r="S612" s="303" t="e">
        <f t="shared" si="310"/>
        <v>#REF!</v>
      </c>
      <c r="T612" s="376" t="e">
        <f t="shared" si="311"/>
        <v>#REF!</v>
      </c>
      <c r="U612" s="303">
        <f t="shared" ref="U612" si="320">+V612*0.34</f>
        <v>9.5765760000000011</v>
      </c>
      <c r="V612" s="303">
        <f>+I612</f>
        <v>28.166399999999999</v>
      </c>
      <c r="W612" s="376" t="e">
        <f>(+U612-O612)/U612</f>
        <v>#REF!</v>
      </c>
      <c r="X612" s="303">
        <f>+V612-I612</f>
        <v>0</v>
      </c>
    </row>
    <row r="613" spans="1:24" s="23" customFormat="1" ht="15">
      <c r="A613" s="26"/>
      <c r="B613" s="63" t="s">
        <v>117</v>
      </c>
      <c r="C613" s="356"/>
      <c r="D613" s="69"/>
      <c r="E613" s="22" t="s">
        <v>210</v>
      </c>
      <c r="F613" s="120" t="s">
        <v>308</v>
      </c>
      <c r="G613" s="22">
        <v>5</v>
      </c>
      <c r="H613" s="22">
        <v>120</v>
      </c>
      <c r="I613" s="31">
        <v>35.495964873949575</v>
      </c>
      <c r="K613" s="55">
        <f t="shared" si="318"/>
        <v>0</v>
      </c>
      <c r="L613" s="321"/>
      <c r="M613" s="74">
        <f t="shared" si="319"/>
        <v>0</v>
      </c>
      <c r="N613" s="376" t="e">
        <f t="shared" si="308"/>
        <v>#REF!</v>
      </c>
      <c r="O613" s="374" t="e">
        <f>IF(B613="","",_xlfn.XLOOKUP(B613,#REF!,#REF!))</f>
        <v>#REF!</v>
      </c>
      <c r="P613" s="375">
        <f>IFERROR(IF(B613="","",_xlfn.XLOOKUP(B613,'[1]Order Sheet'!$A:$A,'[1]Order Sheet'!$T:$T)),0)</f>
        <v>766</v>
      </c>
      <c r="Q613" s="45"/>
      <c r="R613" s="303" t="e">
        <f t="shared" si="309"/>
        <v>#REF!</v>
      </c>
      <c r="S613" s="303" t="e">
        <f t="shared" si="310"/>
        <v>#REF!</v>
      </c>
      <c r="T613" s="376" t="e">
        <f t="shared" si="311"/>
        <v>#REF!</v>
      </c>
      <c r="U613" s="303" t="e">
        <f t="shared" si="315"/>
        <v>#REF!</v>
      </c>
      <c r="V613" s="303" t="e">
        <f t="shared" ref="V613:V615" si="321">+U613/M$4</f>
        <v>#REF!</v>
      </c>
      <c r="W613" s="376" t="e">
        <f>(+U613-O613)/U613</f>
        <v>#REF!</v>
      </c>
      <c r="X613" s="303" t="e">
        <f t="shared" ref="X613:X615" si="322">+V613-I613</f>
        <v>#REF!</v>
      </c>
    </row>
    <row r="614" spans="1:24" s="23" customFormat="1" ht="15">
      <c r="A614" s="26"/>
      <c r="B614" s="63" t="s">
        <v>118</v>
      </c>
      <c r="C614" s="356"/>
      <c r="D614" s="69"/>
      <c r="E614" s="22" t="s">
        <v>211</v>
      </c>
      <c r="F614" s="118" t="s">
        <v>307</v>
      </c>
      <c r="G614" s="22">
        <v>5</v>
      </c>
      <c r="H614" s="22">
        <v>120</v>
      </c>
      <c r="I614" s="31">
        <v>39.419039159663861</v>
      </c>
      <c r="K614" s="55">
        <f t="shared" si="318"/>
        <v>0</v>
      </c>
      <c r="L614" s="321"/>
      <c r="M614" s="74">
        <f t="shared" si="319"/>
        <v>0</v>
      </c>
      <c r="N614" s="376" t="e">
        <f t="shared" si="308"/>
        <v>#REF!</v>
      </c>
      <c r="O614" s="374" t="e">
        <f>IF(B614="","",_xlfn.XLOOKUP(B614,#REF!,#REF!))</f>
        <v>#REF!</v>
      </c>
      <c r="P614" s="375">
        <f>IFERROR(IF(B614="","",_xlfn.XLOOKUP(B614,'[1]Order Sheet'!$A:$A,'[1]Order Sheet'!$T:$T)),0)</f>
        <v>734</v>
      </c>
      <c r="Q614" s="45"/>
      <c r="R614" s="303" t="e">
        <f t="shared" si="309"/>
        <v>#REF!</v>
      </c>
      <c r="S614" s="303" t="e">
        <f t="shared" si="310"/>
        <v>#REF!</v>
      </c>
      <c r="T614" s="376" t="e">
        <f t="shared" si="311"/>
        <v>#REF!</v>
      </c>
      <c r="U614" s="303" t="e">
        <f t="shared" si="315"/>
        <v>#REF!</v>
      </c>
      <c r="V614" s="303" t="e">
        <f t="shared" si="321"/>
        <v>#REF!</v>
      </c>
      <c r="W614" s="376" t="e">
        <f>(+U614-O614)/U614</f>
        <v>#REF!</v>
      </c>
      <c r="X614" s="303" t="e">
        <f t="shared" si="322"/>
        <v>#REF!</v>
      </c>
    </row>
    <row r="615" spans="1:24" s="155" customFormat="1" ht="15">
      <c r="A615" s="149"/>
      <c r="B615" s="150" t="s">
        <v>119</v>
      </c>
      <c r="C615" s="368"/>
      <c r="D615" s="151"/>
      <c r="E615" s="152" t="s">
        <v>212</v>
      </c>
      <c r="F615" s="153" t="s">
        <v>307</v>
      </c>
      <c r="G615" s="152">
        <v>5</v>
      </c>
      <c r="H615" s="152">
        <v>120</v>
      </c>
      <c r="I615" s="154">
        <v>66.940267731092447</v>
      </c>
      <c r="K615" s="156">
        <f t="shared" si="318"/>
        <v>0</v>
      </c>
      <c r="L615" s="343"/>
      <c r="M615" s="157">
        <f t="shared" si="319"/>
        <v>0</v>
      </c>
      <c r="N615" s="376" t="e">
        <f t="shared" si="308"/>
        <v>#REF!</v>
      </c>
      <c r="O615" s="374" t="e">
        <f>IF(B615="","",_xlfn.XLOOKUP(B615,#REF!,#REF!))</f>
        <v>#REF!</v>
      </c>
      <c r="P615" s="375">
        <f>IFERROR(IF(B615="","",_xlfn.XLOOKUP(B615,'[1]Order Sheet'!$A:$A,'[1]Order Sheet'!$T:$T)),0)</f>
        <v>4440</v>
      </c>
      <c r="Q615" s="45"/>
      <c r="R615" s="303" t="e">
        <f t="shared" si="309"/>
        <v>#REF!</v>
      </c>
      <c r="S615" s="303" t="e">
        <f t="shared" si="310"/>
        <v>#REF!</v>
      </c>
      <c r="T615" s="376" t="e">
        <f t="shared" si="311"/>
        <v>#REF!</v>
      </c>
      <c r="U615" s="303" t="e">
        <f t="shared" si="315"/>
        <v>#REF!</v>
      </c>
      <c r="V615" s="303" t="e">
        <f t="shared" si="321"/>
        <v>#REF!</v>
      </c>
      <c r="W615" s="376" t="e">
        <f>(+U615-O615)/U615</f>
        <v>#REF!</v>
      </c>
      <c r="X615" s="303" t="e">
        <f t="shared" si="322"/>
        <v>#REF!</v>
      </c>
    </row>
    <row r="616" spans="1:24" s="23" customFormat="1" ht="15">
      <c r="A616" s="26"/>
      <c r="B616" s="47"/>
      <c r="C616" s="76"/>
      <c r="D616" s="44"/>
      <c r="H616" s="45"/>
      <c r="I616" s="48"/>
      <c r="K616" s="58"/>
      <c r="L616" s="281"/>
      <c r="M616" s="91"/>
      <c r="N616" s="376"/>
      <c r="Q616" s="45"/>
      <c r="R616" s="303"/>
      <c r="S616" s="303"/>
      <c r="T616" s="376"/>
      <c r="U616" s="303"/>
      <c r="V616" s="303"/>
      <c r="W616" s="376"/>
    </row>
    <row r="617" spans="1:24" s="23" customFormat="1" ht="16" thickBot="1">
      <c r="A617" s="27"/>
      <c r="B617" s="42"/>
      <c r="C617" s="367"/>
      <c r="D617" s="43"/>
      <c r="E617" s="49"/>
      <c r="F617" s="49"/>
      <c r="G617" s="49"/>
      <c r="H617" s="39"/>
      <c r="I617" s="40"/>
      <c r="K617" s="59"/>
      <c r="L617" s="322"/>
      <c r="M617" s="61"/>
      <c r="N617" s="376"/>
      <c r="Q617" s="45"/>
      <c r="R617" s="303"/>
      <c r="S617" s="303"/>
      <c r="T617" s="376"/>
      <c r="U617" s="303"/>
      <c r="V617" s="303"/>
      <c r="W617" s="376"/>
    </row>
    <row r="618" spans="1:24" ht="15" customHeight="1">
      <c r="A618" s="45"/>
      <c r="B618" s="65"/>
      <c r="C618" s="65"/>
      <c r="D618" s="328"/>
      <c r="E618" s="45"/>
      <c r="F618" s="45"/>
      <c r="G618" s="45"/>
      <c r="H618" s="45"/>
      <c r="I618" s="46"/>
      <c r="J618" s="94"/>
      <c r="K618" s="24"/>
      <c r="L618" s="324"/>
      <c r="M618" s="24"/>
      <c r="N618" s="376"/>
      <c r="Q618" s="45"/>
      <c r="R618" s="303"/>
      <c r="S618" s="303"/>
      <c r="T618" s="376"/>
      <c r="U618" s="303"/>
      <c r="V618" s="303"/>
      <c r="W618" s="376"/>
    </row>
    <row r="619" spans="1:24" ht="15">
      <c r="B619" s="65"/>
      <c r="C619" s="65"/>
      <c r="D619" s="79"/>
      <c r="E619" s="45"/>
      <c r="F619" s="45"/>
      <c r="G619" s="45"/>
      <c r="H619" s="45"/>
      <c r="I619" s="46"/>
      <c r="K619" s="46"/>
      <c r="L619" s="315"/>
      <c r="M619" s="24"/>
      <c r="N619" s="376"/>
      <c r="Q619" s="45"/>
      <c r="R619" s="303"/>
      <c r="S619" s="303"/>
      <c r="T619" s="376"/>
      <c r="U619" s="303"/>
      <c r="V619" s="303"/>
      <c r="W619" s="376"/>
    </row>
    <row r="620" spans="1:24" s="6" customFormat="1" ht="15" customHeight="1">
      <c r="B620" s="7"/>
      <c r="C620" s="7"/>
      <c r="D620" s="8"/>
      <c r="H620" s="9"/>
      <c r="I620" s="10"/>
      <c r="K620" s="53"/>
      <c r="L620" s="276"/>
      <c r="M620" s="60"/>
      <c r="N620" s="376"/>
      <c r="Q620" s="45"/>
      <c r="R620" s="303"/>
      <c r="S620" s="303"/>
      <c r="T620" s="376"/>
      <c r="U620" s="303"/>
      <c r="V620" s="303"/>
      <c r="W620" s="376"/>
    </row>
    <row r="621" spans="1:24" s="6" customFormat="1" ht="15" customHeight="1">
      <c r="B621" s="391" t="s">
        <v>216</v>
      </c>
      <c r="C621" s="391"/>
      <c r="D621" s="391"/>
      <c r="E621" s="391"/>
      <c r="F621" s="391"/>
      <c r="G621" s="391"/>
      <c r="H621" s="391"/>
      <c r="I621" s="10"/>
      <c r="K621" s="10"/>
      <c r="L621" s="276"/>
      <c r="M621" s="60"/>
      <c r="N621" s="376"/>
      <c r="Q621" s="45"/>
      <c r="R621" s="303"/>
      <c r="S621" s="303"/>
      <c r="T621" s="376"/>
      <c r="U621" s="303"/>
      <c r="V621" s="303"/>
      <c r="W621" s="376"/>
    </row>
    <row r="622" spans="1:24" ht="15" customHeight="1">
      <c r="B622" s="391"/>
      <c r="C622" s="391"/>
      <c r="D622" s="391"/>
      <c r="E622" s="391"/>
      <c r="F622" s="391"/>
      <c r="G622" s="391"/>
      <c r="H622" s="391"/>
      <c r="N622" s="376"/>
      <c r="Q622" s="45"/>
      <c r="R622" s="303"/>
      <c r="S622" s="303"/>
      <c r="T622" s="376"/>
      <c r="U622" s="303"/>
      <c r="V622" s="303"/>
      <c r="W622" s="376"/>
    </row>
    <row r="623" spans="1:24" ht="15" customHeight="1">
      <c r="A623" s="34"/>
      <c r="B623" s="391"/>
      <c r="C623" s="391"/>
      <c r="D623" s="391"/>
      <c r="E623" s="391"/>
      <c r="F623" s="391"/>
      <c r="G623" s="391"/>
      <c r="H623" s="391"/>
      <c r="I623" s="12"/>
      <c r="K623" s="24"/>
      <c r="L623" s="279"/>
      <c r="M623" s="90"/>
      <c r="N623" s="376"/>
      <c r="Q623" s="45"/>
      <c r="R623" s="303"/>
      <c r="S623" s="303"/>
      <c r="T623" s="376"/>
      <c r="U623" s="303"/>
      <c r="V623" s="303"/>
      <c r="W623" s="376"/>
    </row>
    <row r="624" spans="1:24" ht="15" customHeight="1">
      <c r="K624" s="24"/>
      <c r="L624" s="281"/>
      <c r="M624" s="24"/>
      <c r="N624" s="376"/>
      <c r="Q624" s="45"/>
      <c r="R624" s="303"/>
      <c r="S624" s="303"/>
      <c r="T624" s="376"/>
      <c r="U624" s="303"/>
      <c r="V624" s="303"/>
      <c r="W624" s="376"/>
    </row>
    <row r="625" spans="1:24" s="14" customFormat="1" ht="19.5" customHeight="1">
      <c r="A625" s="317" t="s">
        <v>275</v>
      </c>
      <c r="B625" s="13"/>
      <c r="C625" s="13"/>
      <c r="D625" s="16"/>
      <c r="H625" s="283" t="s">
        <v>34</v>
      </c>
      <c r="I625" s="17"/>
      <c r="J625" s="2"/>
      <c r="K625" s="46"/>
      <c r="L625" s="279"/>
      <c r="M625" s="24"/>
      <c r="N625" s="376"/>
      <c r="Q625" s="45"/>
      <c r="R625" s="303"/>
      <c r="S625" s="303"/>
      <c r="T625" s="376"/>
      <c r="U625" s="303"/>
      <c r="V625" s="303"/>
      <c r="W625" s="376"/>
    </row>
    <row r="626" spans="1:24" s="14" customFormat="1" ht="21" thickBot="1">
      <c r="A626" s="15"/>
      <c r="B626" s="13"/>
      <c r="C626" s="13"/>
      <c r="D626" s="16"/>
      <c r="H626" s="67"/>
      <c r="I626" s="18"/>
      <c r="J626" s="2"/>
      <c r="K626" s="46"/>
      <c r="L626" s="285"/>
      <c r="M626" s="46"/>
      <c r="N626" s="376"/>
      <c r="Q626" s="45"/>
      <c r="R626" s="303"/>
      <c r="S626" s="303"/>
      <c r="T626" s="376"/>
      <c r="U626" s="303"/>
      <c r="V626" s="303"/>
      <c r="W626" s="376"/>
    </row>
    <row r="627" spans="1:24" s="19" customFormat="1" ht="15" customHeight="1">
      <c r="A627" s="286" t="s">
        <v>9</v>
      </c>
      <c r="B627" s="287"/>
      <c r="C627" s="287"/>
      <c r="D627" s="288" t="s">
        <v>13</v>
      </c>
      <c r="E627" s="289"/>
      <c r="F627" s="289"/>
      <c r="G627" s="390" t="s">
        <v>24</v>
      </c>
      <c r="H627" s="390"/>
      <c r="I627" s="290"/>
      <c r="J627" s="1"/>
      <c r="K627" s="291" t="s">
        <v>2</v>
      </c>
      <c r="L627" s="292" t="s">
        <v>3</v>
      </c>
      <c r="M627" s="293"/>
      <c r="N627" s="376"/>
      <c r="Q627" s="45"/>
      <c r="R627" s="303"/>
      <c r="S627" s="303"/>
      <c r="T627" s="376"/>
      <c r="U627" s="303"/>
      <c r="V627" s="303"/>
      <c r="W627" s="376"/>
    </row>
    <row r="628" spans="1:24" s="19" customFormat="1" ht="15" customHeight="1" thickBot="1">
      <c r="A628" s="294"/>
      <c r="B628" s="295" t="s">
        <v>4</v>
      </c>
      <c r="C628" s="295"/>
      <c r="D628" s="296" t="s">
        <v>14</v>
      </c>
      <c r="E628" s="297" t="s">
        <v>5</v>
      </c>
      <c r="F628" s="297" t="s">
        <v>150</v>
      </c>
      <c r="G628" s="297" t="s">
        <v>22</v>
      </c>
      <c r="H628" s="297" t="s">
        <v>23</v>
      </c>
      <c r="I628" s="298"/>
      <c r="J628" s="1"/>
      <c r="K628" s="299" t="s">
        <v>6</v>
      </c>
      <c r="L628" s="300" t="s">
        <v>7</v>
      </c>
      <c r="M628" s="301" t="s">
        <v>8</v>
      </c>
      <c r="N628" s="376"/>
      <c r="Q628" s="45"/>
      <c r="R628" s="303"/>
      <c r="S628" s="303"/>
      <c r="T628" s="376"/>
      <c r="U628" s="303"/>
      <c r="V628" s="303"/>
      <c r="W628" s="376"/>
    </row>
    <row r="629" spans="1:24" s="23" customFormat="1" ht="16">
      <c r="A629" s="80" t="s">
        <v>222</v>
      </c>
      <c r="B629" s="62">
        <v>8183208089802</v>
      </c>
      <c r="C629" s="355"/>
      <c r="D629" s="71"/>
      <c r="E629" s="29" t="s">
        <v>151</v>
      </c>
      <c r="F629" s="29" t="s">
        <v>217</v>
      </c>
      <c r="G629" s="22">
        <v>10</v>
      </c>
      <c r="H629" s="22">
        <v>100</v>
      </c>
      <c r="I629" s="30">
        <v>4.5002627999999998</v>
      </c>
      <c r="K629" s="54">
        <f t="shared" ref="K629:K647" si="323">I629*$M$4</f>
        <v>0</v>
      </c>
      <c r="L629" s="320"/>
      <c r="M629" s="77">
        <f t="shared" ref="M629:M647" si="324">L629*K629</f>
        <v>0</v>
      </c>
      <c r="N629" s="376" t="e">
        <f t="shared" si="308"/>
        <v>#REF!</v>
      </c>
      <c r="O629" s="374" t="e">
        <f>IF(B629="","",_xlfn.XLOOKUP(B629,#REF!,#REF!))</f>
        <v>#REF!</v>
      </c>
      <c r="P629" s="375">
        <f>IFERROR(IF(B629="","",_xlfn.XLOOKUP(B629,'[1]Order Sheet'!$A:$A,'[1]Order Sheet'!$T:$T)),0)</f>
        <v>3535</v>
      </c>
      <c r="Q629" s="45"/>
      <c r="R629" s="303" t="e">
        <f t="shared" si="309"/>
        <v>#REF!</v>
      </c>
      <c r="S629" s="303" t="e">
        <f t="shared" si="310"/>
        <v>#REF!</v>
      </c>
      <c r="T629" s="376" t="e">
        <f t="shared" si="311"/>
        <v>#REF!</v>
      </c>
      <c r="U629" s="303" t="e">
        <f t="shared" si="315"/>
        <v>#REF!</v>
      </c>
      <c r="V629" s="303">
        <f t="shared" ref="V629:V637" si="325">+I629</f>
        <v>4.5002627999999998</v>
      </c>
      <c r="W629" s="376" t="e">
        <f t="shared" ref="W629:W637" si="326">(+U629-O629)/U629</f>
        <v>#REF!</v>
      </c>
      <c r="X629" s="303">
        <f t="shared" ref="X629:X637" si="327">+V629-I629</f>
        <v>0</v>
      </c>
    </row>
    <row r="630" spans="1:24" s="23" customFormat="1" ht="15">
      <c r="A630" s="26"/>
      <c r="B630" s="63">
        <v>8183212129802</v>
      </c>
      <c r="C630" s="356"/>
      <c r="D630" s="69"/>
      <c r="E630" s="22" t="s">
        <v>153</v>
      </c>
      <c r="F630" s="22" t="s">
        <v>217</v>
      </c>
      <c r="G630" s="22">
        <v>5</v>
      </c>
      <c r="H630" s="22">
        <v>60</v>
      </c>
      <c r="I630" s="31">
        <v>5.29703064</v>
      </c>
      <c r="K630" s="55">
        <f t="shared" si="323"/>
        <v>0</v>
      </c>
      <c r="L630" s="321"/>
      <c r="M630" s="74">
        <f t="shared" si="324"/>
        <v>0</v>
      </c>
      <c r="N630" s="376" t="e">
        <f t="shared" si="308"/>
        <v>#REF!</v>
      </c>
      <c r="O630" s="374" t="e">
        <f>IF(B630="","",_xlfn.XLOOKUP(B630,#REF!,#REF!))</f>
        <v>#REF!</v>
      </c>
      <c r="P630" s="375">
        <f>IFERROR(IF(B630="","",_xlfn.XLOOKUP(B630,'[1]Order Sheet'!$A:$A,'[1]Order Sheet'!$T:$T)),0)</f>
        <v>5038</v>
      </c>
      <c r="Q630" s="45"/>
      <c r="R630" s="303" t="e">
        <f t="shared" si="309"/>
        <v>#REF!</v>
      </c>
      <c r="S630" s="303" t="e">
        <f t="shared" si="310"/>
        <v>#REF!</v>
      </c>
      <c r="T630" s="376" t="e">
        <f t="shared" si="311"/>
        <v>#REF!</v>
      </c>
      <c r="U630" s="303" t="e">
        <f t="shared" si="315"/>
        <v>#REF!</v>
      </c>
      <c r="V630" s="303">
        <f t="shared" si="325"/>
        <v>5.29703064</v>
      </c>
      <c r="W630" s="376" t="e">
        <f t="shared" si="326"/>
        <v>#REF!</v>
      </c>
      <c r="X630" s="303">
        <f t="shared" si="327"/>
        <v>0</v>
      </c>
    </row>
    <row r="631" spans="1:24" s="23" customFormat="1" ht="15">
      <c r="A631" s="26"/>
      <c r="B631" s="63">
        <v>8183216169802</v>
      </c>
      <c r="C631" s="356"/>
      <c r="D631" s="69"/>
      <c r="E631" s="22" t="s">
        <v>154</v>
      </c>
      <c r="F631" s="22" t="s">
        <v>217</v>
      </c>
      <c r="G631" s="22">
        <v>5</v>
      </c>
      <c r="H631" s="22">
        <v>40</v>
      </c>
      <c r="I631" s="31">
        <v>8.1004730400000007</v>
      </c>
      <c r="K631" s="55">
        <f t="shared" si="323"/>
        <v>0</v>
      </c>
      <c r="L631" s="321"/>
      <c r="M631" s="74">
        <f t="shared" si="324"/>
        <v>0</v>
      </c>
      <c r="N631" s="376" t="e">
        <f t="shared" si="308"/>
        <v>#REF!</v>
      </c>
      <c r="O631" s="374" t="e">
        <f>IF(B631="","",_xlfn.XLOOKUP(B631,#REF!,#REF!))</f>
        <v>#REF!</v>
      </c>
      <c r="P631" s="375">
        <f>IFERROR(IF(B631="","",_xlfn.XLOOKUP(B631,'[1]Order Sheet'!$A:$A,'[1]Order Sheet'!$T:$T)),0)</f>
        <v>3643</v>
      </c>
      <c r="Q631" s="45"/>
      <c r="R631" s="303" t="e">
        <f t="shared" si="309"/>
        <v>#REF!</v>
      </c>
      <c r="S631" s="303" t="e">
        <f t="shared" si="310"/>
        <v>#REF!</v>
      </c>
      <c r="T631" s="376" t="e">
        <f t="shared" si="311"/>
        <v>#REF!</v>
      </c>
      <c r="U631" s="303" t="e">
        <f t="shared" si="315"/>
        <v>#REF!</v>
      </c>
      <c r="V631" s="303">
        <f t="shared" si="325"/>
        <v>8.1004730400000007</v>
      </c>
      <c r="W631" s="376" t="e">
        <f t="shared" si="326"/>
        <v>#REF!</v>
      </c>
      <c r="X631" s="303">
        <f t="shared" si="327"/>
        <v>0</v>
      </c>
    </row>
    <row r="632" spans="1:24" s="23" customFormat="1" ht="15">
      <c r="A632" s="26"/>
      <c r="B632" s="63">
        <v>8183220209802</v>
      </c>
      <c r="C632" s="356"/>
      <c r="D632" s="69"/>
      <c r="E632" s="22" t="s">
        <v>155</v>
      </c>
      <c r="F632" s="22" t="s">
        <v>217</v>
      </c>
      <c r="G632" s="22">
        <v>5</v>
      </c>
      <c r="H632" s="22">
        <v>30</v>
      </c>
      <c r="I632" s="31">
        <v>9.605478960000001</v>
      </c>
      <c r="K632" s="55">
        <f t="shared" si="323"/>
        <v>0</v>
      </c>
      <c r="L632" s="321"/>
      <c r="M632" s="74">
        <f t="shared" si="324"/>
        <v>0</v>
      </c>
      <c r="N632" s="376" t="e">
        <f t="shared" si="308"/>
        <v>#REF!</v>
      </c>
      <c r="O632" s="374" t="e">
        <f>IF(B632="","",_xlfn.XLOOKUP(B632,#REF!,#REF!))</f>
        <v>#REF!</v>
      </c>
      <c r="P632" s="375">
        <f>IFERROR(IF(B632="","",_xlfn.XLOOKUP(B632,'[1]Order Sheet'!$A:$A,'[1]Order Sheet'!$T:$T)),0)</f>
        <v>1168</v>
      </c>
      <c r="Q632" s="45"/>
      <c r="R632" s="303" t="e">
        <f t="shared" si="309"/>
        <v>#REF!</v>
      </c>
      <c r="S632" s="303" t="e">
        <f t="shared" si="310"/>
        <v>#REF!</v>
      </c>
      <c r="T632" s="376" t="e">
        <f t="shared" si="311"/>
        <v>#REF!</v>
      </c>
      <c r="U632" s="303" t="e">
        <f t="shared" si="315"/>
        <v>#REF!</v>
      </c>
      <c r="V632" s="303">
        <f t="shared" si="325"/>
        <v>9.605478960000001</v>
      </c>
      <c r="W632" s="376" t="e">
        <f t="shared" si="326"/>
        <v>#REF!</v>
      </c>
      <c r="X632" s="303">
        <f t="shared" si="327"/>
        <v>0</v>
      </c>
    </row>
    <row r="633" spans="1:24" s="23" customFormat="1" ht="15">
      <c r="A633" s="26"/>
      <c r="B633" s="63">
        <v>8183224249802</v>
      </c>
      <c r="C633" s="356"/>
      <c r="D633" s="69"/>
      <c r="E633" s="22" t="s">
        <v>156</v>
      </c>
      <c r="F633" s="22" t="s">
        <v>217</v>
      </c>
      <c r="G633" s="22">
        <v>4</v>
      </c>
      <c r="H633" s="22">
        <v>24</v>
      </c>
      <c r="I633" s="31">
        <v>10.948180320000001</v>
      </c>
      <c r="K633" s="55">
        <f t="shared" si="323"/>
        <v>0</v>
      </c>
      <c r="L633" s="321"/>
      <c r="M633" s="74">
        <f t="shared" si="324"/>
        <v>0</v>
      </c>
      <c r="N633" s="376" t="e">
        <f t="shared" si="308"/>
        <v>#REF!</v>
      </c>
      <c r="O633" s="374" t="e">
        <f>IF(B633="","",_xlfn.XLOOKUP(B633,#REF!,#REF!))</f>
        <v>#REF!</v>
      </c>
      <c r="P633" s="375">
        <f>IFERROR(IF(B633="","",_xlfn.XLOOKUP(B633,'[1]Order Sheet'!$A:$A,'[1]Order Sheet'!$T:$T)),0)</f>
        <v>1984</v>
      </c>
      <c r="Q633" s="45"/>
      <c r="R633" s="303" t="e">
        <f t="shared" si="309"/>
        <v>#REF!</v>
      </c>
      <c r="S633" s="303" t="e">
        <f t="shared" si="310"/>
        <v>#REF!</v>
      </c>
      <c r="T633" s="376" t="e">
        <f t="shared" si="311"/>
        <v>#REF!</v>
      </c>
      <c r="U633" s="303" t="e">
        <f t="shared" si="315"/>
        <v>#REF!</v>
      </c>
      <c r="V633" s="303">
        <f t="shared" si="325"/>
        <v>10.948180320000001</v>
      </c>
      <c r="W633" s="376" t="e">
        <f t="shared" si="326"/>
        <v>#REF!</v>
      </c>
      <c r="X633" s="303">
        <f t="shared" si="327"/>
        <v>0</v>
      </c>
    </row>
    <row r="634" spans="1:24" s="23" customFormat="1" ht="15">
      <c r="A634" s="26"/>
      <c r="B634" s="63">
        <v>8183232329802</v>
      </c>
      <c r="C634" s="356"/>
      <c r="D634" s="69"/>
      <c r="E634" s="22" t="s">
        <v>157</v>
      </c>
      <c r="F634" s="22" t="s">
        <v>217</v>
      </c>
      <c r="G634" s="22">
        <v>2</v>
      </c>
      <c r="H634" s="22">
        <v>16</v>
      </c>
      <c r="I634" s="31">
        <v>18.310905360000007</v>
      </c>
      <c r="K634" s="55">
        <f t="shared" si="323"/>
        <v>0</v>
      </c>
      <c r="L634" s="321"/>
      <c r="M634" s="74">
        <f t="shared" si="324"/>
        <v>0</v>
      </c>
      <c r="N634" s="376" t="e">
        <f t="shared" si="308"/>
        <v>#REF!</v>
      </c>
      <c r="O634" s="374" t="e">
        <f>IF(B634="","",_xlfn.XLOOKUP(B634,#REF!,#REF!))</f>
        <v>#REF!</v>
      </c>
      <c r="P634" s="375">
        <f>IFERROR(IF(B634="","",_xlfn.XLOOKUP(B634,'[1]Order Sheet'!$A:$A,'[1]Order Sheet'!$T:$T)),0)</f>
        <v>1112</v>
      </c>
      <c r="Q634" s="45"/>
      <c r="R634" s="303" t="e">
        <f t="shared" si="309"/>
        <v>#REF!</v>
      </c>
      <c r="S634" s="303" t="e">
        <f t="shared" si="310"/>
        <v>#REF!</v>
      </c>
      <c r="T634" s="376" t="e">
        <f t="shared" si="311"/>
        <v>#REF!</v>
      </c>
      <c r="U634" s="303" t="e">
        <f t="shared" si="315"/>
        <v>#REF!</v>
      </c>
      <c r="V634" s="303">
        <f t="shared" si="325"/>
        <v>18.310905360000007</v>
      </c>
      <c r="W634" s="376" t="e">
        <f t="shared" si="326"/>
        <v>#REF!</v>
      </c>
      <c r="X634" s="303">
        <f t="shared" si="327"/>
        <v>0</v>
      </c>
    </row>
    <row r="635" spans="1:24" s="23" customFormat="1" ht="15">
      <c r="A635" s="26"/>
      <c r="B635" s="63">
        <v>8183236369802</v>
      </c>
      <c r="C635" s="356"/>
      <c r="D635" s="69"/>
      <c r="E635" s="22" t="s">
        <v>158</v>
      </c>
      <c r="F635" s="22" t="s">
        <v>217</v>
      </c>
      <c r="G635" s="22">
        <v>1</v>
      </c>
      <c r="H635" s="22">
        <v>15</v>
      </c>
      <c r="I635" s="31">
        <v>60.819945120000014</v>
      </c>
      <c r="K635" s="55">
        <f t="shared" si="323"/>
        <v>0</v>
      </c>
      <c r="L635" s="321"/>
      <c r="M635" s="74">
        <f t="shared" si="324"/>
        <v>0</v>
      </c>
      <c r="N635" s="376" t="e">
        <f t="shared" si="308"/>
        <v>#REF!</v>
      </c>
      <c r="O635" s="374" t="e">
        <f>IF(B635="","",_xlfn.XLOOKUP(B635,#REF!,#REF!))</f>
        <v>#REF!</v>
      </c>
      <c r="P635" s="375">
        <f>IFERROR(IF(B635="","",_xlfn.XLOOKUP(B635,'[1]Order Sheet'!$A:$A,'[1]Order Sheet'!$T:$T)),0)</f>
        <v>4</v>
      </c>
      <c r="Q635" s="45"/>
      <c r="R635" s="303" t="e">
        <f t="shared" si="309"/>
        <v>#REF!</v>
      </c>
      <c r="S635" s="303" t="e">
        <f t="shared" si="310"/>
        <v>#REF!</v>
      </c>
      <c r="T635" s="376" t="e">
        <f t="shared" si="311"/>
        <v>#REF!</v>
      </c>
      <c r="U635" s="303" t="e">
        <f t="shared" si="315"/>
        <v>#REF!</v>
      </c>
      <c r="V635" s="303">
        <f t="shared" si="325"/>
        <v>60.819945120000014</v>
      </c>
      <c r="W635" s="376" t="e">
        <f t="shared" si="326"/>
        <v>#REF!</v>
      </c>
      <c r="X635" s="303">
        <f t="shared" si="327"/>
        <v>0</v>
      </c>
    </row>
    <row r="636" spans="1:24" s="23" customFormat="1" ht="15">
      <c r="A636" s="26"/>
      <c r="B636" s="63">
        <v>8183238389802</v>
      </c>
      <c r="C636" s="356"/>
      <c r="D636" s="69"/>
      <c r="E636" s="22" t="s">
        <v>159</v>
      </c>
      <c r="F636" s="22" t="s">
        <v>217</v>
      </c>
      <c r="G636" s="22">
        <v>1</v>
      </c>
      <c r="H636" s="22">
        <v>6</v>
      </c>
      <c r="I636" s="31">
        <v>106.64885088000003</v>
      </c>
      <c r="K636" s="55">
        <f t="shared" si="323"/>
        <v>0</v>
      </c>
      <c r="L636" s="321"/>
      <c r="M636" s="74">
        <f t="shared" si="324"/>
        <v>0</v>
      </c>
      <c r="N636" s="376" t="e">
        <f t="shared" si="308"/>
        <v>#REF!</v>
      </c>
      <c r="O636" s="374" t="e">
        <f>IF(B636="","",_xlfn.XLOOKUP(B636,#REF!,#REF!))</f>
        <v>#REF!</v>
      </c>
      <c r="P636" s="375">
        <f>IFERROR(IF(B636="","",_xlfn.XLOOKUP(B636,'[1]Order Sheet'!$A:$A,'[1]Order Sheet'!$T:$T)),0)</f>
        <v>14</v>
      </c>
      <c r="Q636" s="45"/>
      <c r="R636" s="303" t="e">
        <f t="shared" si="309"/>
        <v>#REF!</v>
      </c>
      <c r="S636" s="303" t="e">
        <f t="shared" si="310"/>
        <v>#REF!</v>
      </c>
      <c r="T636" s="376" t="e">
        <f t="shared" si="311"/>
        <v>#REF!</v>
      </c>
      <c r="U636" s="303" t="e">
        <f t="shared" si="315"/>
        <v>#REF!</v>
      </c>
      <c r="V636" s="303">
        <f t="shared" si="325"/>
        <v>106.64885088000003</v>
      </c>
      <c r="W636" s="376" t="e">
        <f t="shared" si="326"/>
        <v>#REF!</v>
      </c>
      <c r="X636" s="303">
        <f t="shared" si="327"/>
        <v>0</v>
      </c>
    </row>
    <row r="637" spans="1:24" s="23" customFormat="1" ht="15">
      <c r="A637" s="26"/>
      <c r="B637" s="63">
        <v>8183242429802</v>
      </c>
      <c r="C637" s="356"/>
      <c r="D637" s="69"/>
      <c r="E637" s="22" t="s">
        <v>160</v>
      </c>
      <c r="F637" s="22" t="s">
        <v>217</v>
      </c>
      <c r="G637" s="22">
        <v>1</v>
      </c>
      <c r="H637" s="22">
        <v>4</v>
      </c>
      <c r="I637" s="31">
        <v>199.29524471999997</v>
      </c>
      <c r="K637" s="55">
        <f t="shared" si="323"/>
        <v>0</v>
      </c>
      <c r="L637" s="321"/>
      <c r="M637" s="74">
        <f t="shared" si="324"/>
        <v>0</v>
      </c>
      <c r="N637" s="376" t="e">
        <f t="shared" si="308"/>
        <v>#REF!</v>
      </c>
      <c r="O637" s="374" t="e">
        <f>IF(B637="","",_xlfn.XLOOKUP(B637,#REF!,#REF!))</f>
        <v>#REF!</v>
      </c>
      <c r="P637" s="375">
        <f>IFERROR(IF(B637="","",_xlfn.XLOOKUP(B637,'[1]Order Sheet'!$A:$A,'[1]Order Sheet'!$T:$T)),0)</f>
        <v>0</v>
      </c>
      <c r="Q637" s="45"/>
      <c r="R637" s="303" t="e">
        <f t="shared" si="309"/>
        <v>#REF!</v>
      </c>
      <c r="S637" s="303" t="e">
        <f t="shared" si="310"/>
        <v>#REF!</v>
      </c>
      <c r="T637" s="376" t="e">
        <f t="shared" si="311"/>
        <v>#REF!</v>
      </c>
      <c r="U637" s="303" t="e">
        <f t="shared" si="315"/>
        <v>#REF!</v>
      </c>
      <c r="V637" s="303">
        <f t="shared" si="325"/>
        <v>199.29524471999997</v>
      </c>
      <c r="W637" s="376" t="e">
        <f t="shared" si="326"/>
        <v>#REF!</v>
      </c>
      <c r="X637" s="303">
        <f t="shared" si="327"/>
        <v>0</v>
      </c>
    </row>
    <row r="638" spans="1:24" s="23" customFormat="1" ht="16" thickBot="1">
      <c r="A638" s="27"/>
      <c r="B638" s="305" t="s">
        <v>289</v>
      </c>
      <c r="C638" s="357"/>
      <c r="D638" s="70"/>
      <c r="E638" s="32"/>
      <c r="F638" s="32"/>
      <c r="G638" s="32"/>
      <c r="H638" s="32"/>
      <c r="I638" s="33"/>
      <c r="K638" s="56"/>
      <c r="L638" s="344"/>
      <c r="M638" s="75"/>
      <c r="N638" s="376"/>
      <c r="Q638" s="45"/>
      <c r="R638" s="303"/>
      <c r="S638" s="303"/>
      <c r="T638" s="376"/>
      <c r="U638" s="303"/>
      <c r="V638" s="303"/>
      <c r="W638" s="376"/>
    </row>
    <row r="639" spans="1:24" s="23" customFormat="1" ht="16">
      <c r="A639" s="80" t="s">
        <v>222</v>
      </c>
      <c r="B639" s="62">
        <v>8183408089802</v>
      </c>
      <c r="C639" s="355"/>
      <c r="D639" s="71"/>
      <c r="E639" s="29" t="s">
        <v>151</v>
      </c>
      <c r="F639" s="29" t="s">
        <v>161</v>
      </c>
      <c r="G639" s="22">
        <v>10</v>
      </c>
      <c r="H639" s="22">
        <v>100</v>
      </c>
      <c r="I639" s="30">
        <v>4.5002627999999998</v>
      </c>
      <c r="K639" s="54">
        <f t="shared" si="323"/>
        <v>0</v>
      </c>
      <c r="L639" s="320"/>
      <c r="M639" s="77">
        <f t="shared" si="324"/>
        <v>0</v>
      </c>
      <c r="N639" s="376" t="e">
        <f t="shared" si="308"/>
        <v>#REF!</v>
      </c>
      <c r="O639" s="374" t="e">
        <f>IF(B639="","",_xlfn.XLOOKUP(B639,#REF!,#REF!))</f>
        <v>#REF!</v>
      </c>
      <c r="P639" s="375">
        <f>IFERROR(IF(B639="","",_xlfn.XLOOKUP(B639,'[1]Order Sheet'!$A:$A,'[1]Order Sheet'!$T:$T)),0)</f>
        <v>3183</v>
      </c>
      <c r="Q639" s="45"/>
      <c r="R639" s="303" t="e">
        <f t="shared" si="309"/>
        <v>#REF!</v>
      </c>
      <c r="S639" s="303" t="e">
        <f t="shared" si="310"/>
        <v>#REF!</v>
      </c>
      <c r="T639" s="376" t="e">
        <f t="shared" si="311"/>
        <v>#REF!</v>
      </c>
      <c r="U639" s="303" t="e">
        <f t="shared" si="315"/>
        <v>#REF!</v>
      </c>
      <c r="V639" s="303">
        <f t="shared" ref="V639:V645" si="328">+I639</f>
        <v>4.5002627999999998</v>
      </c>
      <c r="W639" s="376" t="e">
        <f t="shared" ref="W639:W647" si="329">(+U639-O639)/U639</f>
        <v>#REF!</v>
      </c>
      <c r="X639" s="303">
        <f t="shared" ref="X639:X645" si="330">+V639-I639</f>
        <v>0</v>
      </c>
    </row>
    <row r="640" spans="1:24" s="23" customFormat="1" ht="15">
      <c r="A640" s="26"/>
      <c r="B640" s="63">
        <v>8183412129802</v>
      </c>
      <c r="C640" s="356"/>
      <c r="D640" s="69"/>
      <c r="E640" s="22" t="s">
        <v>153</v>
      </c>
      <c r="F640" s="22" t="s">
        <v>161</v>
      </c>
      <c r="G640" s="22">
        <v>5</v>
      </c>
      <c r="H640" s="22">
        <v>60</v>
      </c>
      <c r="I640" s="31">
        <v>5.29703064</v>
      </c>
      <c r="K640" s="55">
        <f t="shared" si="323"/>
        <v>0</v>
      </c>
      <c r="L640" s="321"/>
      <c r="M640" s="74">
        <f t="shared" si="324"/>
        <v>0</v>
      </c>
      <c r="N640" s="376" t="e">
        <f t="shared" si="308"/>
        <v>#REF!</v>
      </c>
      <c r="O640" s="374" t="e">
        <f>IF(B640="","",_xlfn.XLOOKUP(B640,#REF!,#REF!))</f>
        <v>#REF!</v>
      </c>
      <c r="P640" s="375">
        <f>IFERROR(IF(B640="","",_xlfn.XLOOKUP(B640,'[1]Order Sheet'!$A:$A,'[1]Order Sheet'!$T:$T)),0)</f>
        <v>2405</v>
      </c>
      <c r="Q640" s="45"/>
      <c r="R640" s="303" t="e">
        <f t="shared" si="309"/>
        <v>#REF!</v>
      </c>
      <c r="S640" s="303" t="e">
        <f t="shared" si="310"/>
        <v>#REF!</v>
      </c>
      <c r="T640" s="376" t="e">
        <f t="shared" si="311"/>
        <v>#REF!</v>
      </c>
      <c r="U640" s="303" t="e">
        <f t="shared" si="315"/>
        <v>#REF!</v>
      </c>
      <c r="V640" s="303">
        <f t="shared" si="328"/>
        <v>5.29703064</v>
      </c>
      <c r="W640" s="376" t="e">
        <f t="shared" si="329"/>
        <v>#REF!</v>
      </c>
      <c r="X640" s="303">
        <f t="shared" si="330"/>
        <v>0</v>
      </c>
    </row>
    <row r="641" spans="1:24" s="23" customFormat="1" ht="15">
      <c r="A641" s="26"/>
      <c r="B641" s="63">
        <v>8183416169802</v>
      </c>
      <c r="C641" s="356"/>
      <c r="D641" s="69"/>
      <c r="E641" s="22" t="s">
        <v>154</v>
      </c>
      <c r="F641" s="22" t="s">
        <v>161</v>
      </c>
      <c r="G641" s="22">
        <v>5</v>
      </c>
      <c r="H641" s="22">
        <v>40</v>
      </c>
      <c r="I641" s="31">
        <v>8.1004730400000007</v>
      </c>
      <c r="K641" s="55">
        <f t="shared" si="323"/>
        <v>0</v>
      </c>
      <c r="L641" s="321"/>
      <c r="M641" s="74">
        <f t="shared" si="324"/>
        <v>0</v>
      </c>
      <c r="N641" s="376" t="e">
        <f t="shared" si="308"/>
        <v>#REF!</v>
      </c>
      <c r="O641" s="374" t="e">
        <f>IF(B641="","",_xlfn.XLOOKUP(B641,#REF!,#REF!))</f>
        <v>#REF!</v>
      </c>
      <c r="P641" s="375">
        <f>IFERROR(IF(B641="","",_xlfn.XLOOKUP(B641,'[1]Order Sheet'!$A:$A,'[1]Order Sheet'!$T:$T)),0)</f>
        <v>1335</v>
      </c>
      <c r="Q641" s="45"/>
      <c r="R641" s="303" t="e">
        <f t="shared" si="309"/>
        <v>#REF!</v>
      </c>
      <c r="S641" s="303" t="e">
        <f t="shared" si="310"/>
        <v>#REF!</v>
      </c>
      <c r="T641" s="376" t="e">
        <f t="shared" si="311"/>
        <v>#REF!</v>
      </c>
      <c r="U641" s="303" t="e">
        <f t="shared" si="315"/>
        <v>#REF!</v>
      </c>
      <c r="V641" s="303">
        <f t="shared" si="328"/>
        <v>8.1004730400000007</v>
      </c>
      <c r="W641" s="376" t="e">
        <f t="shared" si="329"/>
        <v>#REF!</v>
      </c>
      <c r="X641" s="303">
        <f t="shared" si="330"/>
        <v>0</v>
      </c>
    </row>
    <row r="642" spans="1:24" s="23" customFormat="1" ht="15">
      <c r="A642" s="26"/>
      <c r="B642" s="63">
        <v>8183420209802</v>
      </c>
      <c r="C642" s="356"/>
      <c r="D642" s="69"/>
      <c r="E642" s="22" t="s">
        <v>155</v>
      </c>
      <c r="F642" s="22" t="s">
        <v>161</v>
      </c>
      <c r="G642" s="22">
        <v>5</v>
      </c>
      <c r="H642" s="22">
        <v>30</v>
      </c>
      <c r="I642" s="31">
        <v>9.605478960000001</v>
      </c>
      <c r="K642" s="55">
        <f t="shared" si="323"/>
        <v>0</v>
      </c>
      <c r="L642" s="321"/>
      <c r="M642" s="74">
        <f t="shared" si="324"/>
        <v>0</v>
      </c>
      <c r="N642" s="376" t="e">
        <f t="shared" si="308"/>
        <v>#REF!</v>
      </c>
      <c r="O642" s="374" t="e">
        <f>IF(B642="","",_xlfn.XLOOKUP(B642,#REF!,#REF!))</f>
        <v>#REF!</v>
      </c>
      <c r="P642" s="375">
        <f>IFERROR(IF(B642="","",_xlfn.XLOOKUP(B642,'[1]Order Sheet'!$A:$A,'[1]Order Sheet'!$T:$T)),0)</f>
        <v>513</v>
      </c>
      <c r="Q642" s="45"/>
      <c r="R642" s="303" t="e">
        <f t="shared" si="309"/>
        <v>#REF!</v>
      </c>
      <c r="S642" s="303" t="e">
        <f t="shared" si="310"/>
        <v>#REF!</v>
      </c>
      <c r="T642" s="376" t="e">
        <f t="shared" si="311"/>
        <v>#REF!</v>
      </c>
      <c r="U642" s="303" t="e">
        <f t="shared" si="315"/>
        <v>#REF!</v>
      </c>
      <c r="V642" s="303">
        <f t="shared" si="328"/>
        <v>9.605478960000001</v>
      </c>
      <c r="W642" s="376" t="e">
        <f t="shared" si="329"/>
        <v>#REF!</v>
      </c>
      <c r="X642" s="303">
        <f t="shared" si="330"/>
        <v>0</v>
      </c>
    </row>
    <row r="643" spans="1:24" s="23" customFormat="1" ht="15">
      <c r="A643" s="26"/>
      <c r="B643" s="63">
        <v>8183424249802</v>
      </c>
      <c r="C643" s="356"/>
      <c r="D643" s="69"/>
      <c r="E643" s="22" t="s">
        <v>156</v>
      </c>
      <c r="F643" s="22" t="s">
        <v>161</v>
      </c>
      <c r="G643" s="22">
        <v>4</v>
      </c>
      <c r="H643" s="22">
        <v>24</v>
      </c>
      <c r="I643" s="31">
        <v>10.948180320000001</v>
      </c>
      <c r="K643" s="55">
        <f t="shared" si="323"/>
        <v>0</v>
      </c>
      <c r="L643" s="321"/>
      <c r="M643" s="74">
        <f t="shared" si="324"/>
        <v>0</v>
      </c>
      <c r="N643" s="376" t="e">
        <f t="shared" si="308"/>
        <v>#REF!</v>
      </c>
      <c r="O643" s="374" t="e">
        <f>IF(B643="","",_xlfn.XLOOKUP(B643,#REF!,#REF!))</f>
        <v>#REF!</v>
      </c>
      <c r="P643" s="375">
        <f>IFERROR(IF(B643="","",_xlfn.XLOOKUP(B643,'[1]Order Sheet'!$A:$A,'[1]Order Sheet'!$T:$T)),0)</f>
        <v>1085</v>
      </c>
      <c r="Q643" s="45"/>
      <c r="R643" s="303" t="e">
        <f t="shared" si="309"/>
        <v>#REF!</v>
      </c>
      <c r="S643" s="303" t="e">
        <f t="shared" si="310"/>
        <v>#REF!</v>
      </c>
      <c r="T643" s="376" t="e">
        <f t="shared" si="311"/>
        <v>#REF!</v>
      </c>
      <c r="U643" s="303" t="e">
        <f t="shared" si="315"/>
        <v>#REF!</v>
      </c>
      <c r="V643" s="303">
        <f t="shared" si="328"/>
        <v>10.948180320000001</v>
      </c>
      <c r="W643" s="376" t="e">
        <f t="shared" si="329"/>
        <v>#REF!</v>
      </c>
      <c r="X643" s="303">
        <f t="shared" si="330"/>
        <v>0</v>
      </c>
    </row>
    <row r="644" spans="1:24" s="23" customFormat="1" ht="15">
      <c r="A644" s="26"/>
      <c r="B644" s="63">
        <v>8183432329802</v>
      </c>
      <c r="C644" s="356"/>
      <c r="D644" s="69"/>
      <c r="E644" s="22" t="s">
        <v>157</v>
      </c>
      <c r="F644" s="22" t="s">
        <v>161</v>
      </c>
      <c r="G644" s="22">
        <v>2</v>
      </c>
      <c r="H644" s="22">
        <v>16</v>
      </c>
      <c r="I644" s="31">
        <v>18.310905360000007</v>
      </c>
      <c r="K644" s="55">
        <f t="shared" si="323"/>
        <v>0</v>
      </c>
      <c r="L644" s="321"/>
      <c r="M644" s="74">
        <f t="shared" si="324"/>
        <v>0</v>
      </c>
      <c r="N644" s="376" t="e">
        <f t="shared" si="308"/>
        <v>#REF!</v>
      </c>
      <c r="O644" s="374" t="e">
        <f>IF(B644="","",_xlfn.XLOOKUP(B644,#REF!,#REF!))</f>
        <v>#REF!</v>
      </c>
      <c r="P644" s="375">
        <f>IFERROR(IF(B644="","",_xlfn.XLOOKUP(B644,'[1]Order Sheet'!$A:$A,'[1]Order Sheet'!$T:$T)),0)</f>
        <v>812</v>
      </c>
      <c r="Q644" s="45"/>
      <c r="R644" s="303" t="e">
        <f t="shared" si="309"/>
        <v>#REF!</v>
      </c>
      <c r="S644" s="303" t="e">
        <f t="shared" si="310"/>
        <v>#REF!</v>
      </c>
      <c r="T644" s="376" t="e">
        <f t="shared" si="311"/>
        <v>#REF!</v>
      </c>
      <c r="U644" s="303" t="e">
        <f t="shared" si="315"/>
        <v>#REF!</v>
      </c>
      <c r="V644" s="303">
        <f t="shared" si="328"/>
        <v>18.310905360000007</v>
      </c>
      <c r="W644" s="376" t="e">
        <f t="shared" si="329"/>
        <v>#REF!</v>
      </c>
      <c r="X644" s="303">
        <f t="shared" si="330"/>
        <v>0</v>
      </c>
    </row>
    <row r="645" spans="1:24" s="23" customFormat="1" ht="15">
      <c r="A645" s="26"/>
      <c r="B645" s="63">
        <v>8183436369802</v>
      </c>
      <c r="C645" s="356"/>
      <c r="D645" s="69"/>
      <c r="E645" s="22" t="s">
        <v>158</v>
      </c>
      <c r="F645" s="22" t="s">
        <v>161</v>
      </c>
      <c r="G645" s="22">
        <v>1</v>
      </c>
      <c r="H645" s="22">
        <v>15</v>
      </c>
      <c r="I645" s="31">
        <v>66.323545200000012</v>
      </c>
      <c r="K645" s="55">
        <f t="shared" si="323"/>
        <v>0</v>
      </c>
      <c r="L645" s="321"/>
      <c r="M645" s="74">
        <f t="shared" si="324"/>
        <v>0</v>
      </c>
      <c r="N645" s="376" t="e">
        <f t="shared" si="308"/>
        <v>#REF!</v>
      </c>
      <c r="O645" s="374" t="e">
        <f>IF(B645="","",_xlfn.XLOOKUP(B645,#REF!,#REF!))</f>
        <v>#REF!</v>
      </c>
      <c r="P645" s="375">
        <f>IFERROR(IF(B645="","",_xlfn.XLOOKUP(B645,'[1]Order Sheet'!$A:$A,'[1]Order Sheet'!$T:$T)),0)</f>
        <v>0</v>
      </c>
      <c r="Q645" s="45"/>
      <c r="R645" s="303" t="e">
        <f t="shared" si="309"/>
        <v>#REF!</v>
      </c>
      <c r="S645" s="303" t="e">
        <f t="shared" si="310"/>
        <v>#REF!</v>
      </c>
      <c r="T645" s="376" t="e">
        <f t="shared" si="311"/>
        <v>#REF!</v>
      </c>
      <c r="U645" s="303" t="e">
        <f t="shared" si="315"/>
        <v>#REF!</v>
      </c>
      <c r="V645" s="303">
        <f t="shared" si="328"/>
        <v>66.323545200000012</v>
      </c>
      <c r="W645" s="376" t="e">
        <f t="shared" si="329"/>
        <v>#REF!</v>
      </c>
      <c r="X645" s="303">
        <f t="shared" si="330"/>
        <v>0</v>
      </c>
    </row>
    <row r="646" spans="1:24" s="23" customFormat="1" ht="15">
      <c r="A646" s="26"/>
      <c r="B646" s="63">
        <v>8183438389802</v>
      </c>
      <c r="C646" s="356"/>
      <c r="D646" s="69"/>
      <c r="E646" s="22" t="s">
        <v>159</v>
      </c>
      <c r="F646" s="22" t="s">
        <v>161</v>
      </c>
      <c r="G646" s="22">
        <v>1</v>
      </c>
      <c r="H646" s="22">
        <v>6</v>
      </c>
      <c r="I646" s="31">
        <v>99.153331200000025</v>
      </c>
      <c r="K646" s="55">
        <f t="shared" si="323"/>
        <v>0</v>
      </c>
      <c r="L646" s="321"/>
      <c r="M646" s="74">
        <f t="shared" si="324"/>
        <v>0</v>
      </c>
      <c r="N646" s="376" t="e">
        <f t="shared" si="308"/>
        <v>#REF!</v>
      </c>
      <c r="O646" s="374" t="e">
        <f>IF(B646="","",_xlfn.XLOOKUP(B646,#REF!,#REF!))</f>
        <v>#REF!</v>
      </c>
      <c r="P646" s="375">
        <f>IFERROR(IF(B646="","",_xlfn.XLOOKUP(B646,'[1]Order Sheet'!$A:$A,'[1]Order Sheet'!$T:$T)),0)</f>
        <v>3</v>
      </c>
      <c r="Q646" s="45"/>
      <c r="R646" s="303" t="e">
        <f t="shared" si="309"/>
        <v>#REF!</v>
      </c>
      <c r="S646" s="303" t="e">
        <f t="shared" si="310"/>
        <v>#REF!</v>
      </c>
      <c r="T646" s="376" t="e">
        <f t="shared" si="311"/>
        <v>#REF!</v>
      </c>
      <c r="U646" s="303">
        <f t="shared" ref="U646" si="331">+V646*0.34</f>
        <v>33.712132608000012</v>
      </c>
      <c r="V646" s="303">
        <f>+I646</f>
        <v>99.153331200000025</v>
      </c>
      <c r="W646" s="376" t="e">
        <f t="shared" si="329"/>
        <v>#REF!</v>
      </c>
      <c r="X646" s="303">
        <f>+V646-I646</f>
        <v>0</v>
      </c>
    </row>
    <row r="647" spans="1:24" s="23" customFormat="1" ht="15">
      <c r="A647" s="26"/>
      <c r="B647" s="63">
        <v>8183442429802</v>
      </c>
      <c r="C647" s="356"/>
      <c r="D647" s="69"/>
      <c r="E647" s="22" t="s">
        <v>160</v>
      </c>
      <c r="F647" s="22" t="s">
        <v>161</v>
      </c>
      <c r="G647" s="22">
        <v>1</v>
      </c>
      <c r="H647" s="22">
        <v>4</v>
      </c>
      <c r="I647" s="31">
        <v>192.86208216000006</v>
      </c>
      <c r="K647" s="55">
        <f t="shared" si="323"/>
        <v>0</v>
      </c>
      <c r="L647" s="321"/>
      <c r="M647" s="74">
        <f t="shared" si="324"/>
        <v>0</v>
      </c>
      <c r="N647" s="376" t="e">
        <f t="shared" si="308"/>
        <v>#REF!</v>
      </c>
      <c r="O647" s="374" t="e">
        <f>IF(B647="","",_xlfn.XLOOKUP(B647,#REF!,#REF!))</f>
        <v>#REF!</v>
      </c>
      <c r="P647" s="375">
        <f>IFERROR(IF(B647="","",_xlfn.XLOOKUP(B647,'[1]Order Sheet'!$A:$A,'[1]Order Sheet'!$T:$T)),0)</f>
        <v>3</v>
      </c>
      <c r="Q647" s="45"/>
      <c r="R647" s="303" t="e">
        <f t="shared" si="309"/>
        <v>#REF!</v>
      </c>
      <c r="S647" s="303" t="e">
        <f t="shared" si="310"/>
        <v>#REF!</v>
      </c>
      <c r="T647" s="376" t="e">
        <f t="shared" si="311"/>
        <v>#REF!</v>
      </c>
      <c r="U647" s="303" t="e">
        <f t="shared" si="315"/>
        <v>#REF!</v>
      </c>
      <c r="V647" s="303">
        <f>+I647</f>
        <v>192.86208216000006</v>
      </c>
      <c r="W647" s="376" t="e">
        <f t="shared" si="329"/>
        <v>#REF!</v>
      </c>
      <c r="X647" s="303">
        <f>+V647-I647</f>
        <v>0</v>
      </c>
    </row>
    <row r="648" spans="1:24" s="23" customFormat="1" ht="16" thickBot="1">
      <c r="A648" s="27"/>
      <c r="B648" s="305" t="s">
        <v>290</v>
      </c>
      <c r="C648" s="357"/>
      <c r="D648" s="70"/>
      <c r="E648" s="32"/>
      <c r="F648" s="32"/>
      <c r="G648" s="32"/>
      <c r="H648" s="32"/>
      <c r="I648" s="33"/>
      <c r="K648" s="56"/>
      <c r="L648" s="344"/>
      <c r="M648" s="75"/>
      <c r="N648" s="376"/>
      <c r="Q648" s="45"/>
      <c r="R648" s="303"/>
      <c r="S648" s="303"/>
      <c r="T648" s="376"/>
      <c r="U648" s="303"/>
      <c r="V648" s="303"/>
      <c r="W648" s="376"/>
    </row>
    <row r="649" spans="1:24" s="6" customFormat="1" ht="15" customHeight="1">
      <c r="B649" s="7"/>
      <c r="C649" s="7"/>
      <c r="D649" s="8"/>
      <c r="H649" s="9"/>
      <c r="I649" s="10"/>
      <c r="K649" s="53"/>
      <c r="L649" s="276"/>
      <c r="M649" s="60"/>
      <c r="N649" s="376"/>
      <c r="Q649" s="45"/>
      <c r="R649" s="303"/>
      <c r="S649" s="303"/>
      <c r="T649" s="376"/>
      <c r="U649" s="303"/>
      <c r="V649" s="303"/>
      <c r="W649" s="376"/>
    </row>
    <row r="650" spans="1:24" s="6" customFormat="1" ht="15" customHeight="1">
      <c r="B650" s="7"/>
      <c r="C650" s="7"/>
      <c r="D650" s="8"/>
      <c r="H650" s="9"/>
      <c r="I650" s="10"/>
      <c r="K650" s="53"/>
      <c r="L650" s="276"/>
      <c r="M650" s="60"/>
      <c r="N650" s="376"/>
      <c r="Q650" s="45"/>
      <c r="R650" s="303"/>
      <c r="S650" s="303"/>
      <c r="T650" s="376"/>
      <c r="U650" s="303"/>
      <c r="V650" s="303"/>
      <c r="W650" s="376"/>
    </row>
    <row r="651" spans="1:24" s="6" customFormat="1" ht="15" customHeight="1">
      <c r="B651" s="391" t="s">
        <v>216</v>
      </c>
      <c r="C651" s="391"/>
      <c r="D651" s="391"/>
      <c r="E651" s="391"/>
      <c r="F651" s="391"/>
      <c r="G651" s="391"/>
      <c r="H651" s="391"/>
      <c r="I651" s="10"/>
      <c r="K651" s="10"/>
      <c r="L651" s="276"/>
      <c r="M651" s="60"/>
      <c r="N651" s="376"/>
      <c r="Q651" s="45"/>
      <c r="R651" s="303"/>
      <c r="S651" s="303"/>
      <c r="T651" s="376"/>
      <c r="U651" s="303"/>
      <c r="V651" s="303"/>
      <c r="W651" s="376"/>
    </row>
    <row r="652" spans="1:24" ht="15" customHeight="1">
      <c r="B652" s="391"/>
      <c r="C652" s="391"/>
      <c r="D652" s="391"/>
      <c r="E652" s="391"/>
      <c r="F652" s="391"/>
      <c r="G652" s="391"/>
      <c r="H652" s="391"/>
      <c r="N652" s="376"/>
      <c r="Q652" s="45"/>
      <c r="R652" s="303"/>
      <c r="S652" s="303"/>
      <c r="T652" s="376"/>
      <c r="U652" s="303"/>
      <c r="V652" s="303"/>
      <c r="W652" s="376"/>
    </row>
    <row r="653" spans="1:24" ht="15" customHeight="1">
      <c r="A653" s="34"/>
      <c r="B653" s="391"/>
      <c r="C653" s="391"/>
      <c r="D653" s="391"/>
      <c r="E653" s="391"/>
      <c r="F653" s="391"/>
      <c r="G653" s="391"/>
      <c r="H653" s="391"/>
      <c r="I653" s="12"/>
      <c r="K653" s="24"/>
      <c r="L653" s="279"/>
      <c r="M653" s="90"/>
      <c r="N653" s="376"/>
      <c r="Q653" s="45"/>
      <c r="R653" s="303"/>
      <c r="S653" s="303"/>
      <c r="T653" s="376"/>
      <c r="U653" s="303"/>
      <c r="V653" s="303"/>
      <c r="W653" s="376"/>
    </row>
    <row r="654" spans="1:24" ht="15" customHeight="1">
      <c r="H654" s="283" t="s">
        <v>34</v>
      </c>
      <c r="K654" s="24"/>
      <c r="L654" s="281"/>
      <c r="M654" s="24"/>
      <c r="N654" s="376"/>
      <c r="Q654" s="45"/>
      <c r="R654" s="303"/>
      <c r="S654" s="303"/>
      <c r="T654" s="376"/>
      <c r="U654" s="303"/>
      <c r="V654" s="303"/>
      <c r="W654" s="376"/>
    </row>
    <row r="655" spans="1:24" ht="16" thickBot="1">
      <c r="B655" s="65"/>
      <c r="C655" s="65"/>
      <c r="D655" s="79"/>
      <c r="E655" s="45"/>
      <c r="F655" s="45"/>
      <c r="G655" s="45"/>
      <c r="H655" s="45"/>
      <c r="I655" s="46"/>
      <c r="K655" s="46"/>
      <c r="L655" s="315"/>
      <c r="M655" s="24"/>
      <c r="N655" s="376"/>
      <c r="Q655" s="45"/>
      <c r="R655" s="303"/>
      <c r="S655" s="303"/>
      <c r="T655" s="376"/>
      <c r="U655" s="303"/>
      <c r="V655" s="303"/>
      <c r="W655" s="376"/>
    </row>
    <row r="656" spans="1:24" s="19" customFormat="1" ht="15" customHeight="1">
      <c r="A656" s="286" t="s">
        <v>9</v>
      </c>
      <c r="B656" s="287"/>
      <c r="C656" s="287"/>
      <c r="D656" s="288" t="s">
        <v>13</v>
      </c>
      <c r="E656" s="289"/>
      <c r="F656" s="289"/>
      <c r="G656" s="390" t="s">
        <v>24</v>
      </c>
      <c r="H656" s="390"/>
      <c r="I656" s="290"/>
      <c r="J656" s="1"/>
      <c r="K656" s="291" t="s">
        <v>2</v>
      </c>
      <c r="L656" s="292" t="s">
        <v>3</v>
      </c>
      <c r="M656" s="293"/>
      <c r="N656" s="376"/>
      <c r="Q656" s="45"/>
      <c r="R656" s="303"/>
      <c r="S656" s="303"/>
      <c r="T656" s="376"/>
      <c r="U656" s="303"/>
      <c r="V656" s="303"/>
      <c r="W656" s="376"/>
    </row>
    <row r="657" spans="1:24" s="19" customFormat="1" ht="15" customHeight="1" thickBot="1">
      <c r="A657" s="294"/>
      <c r="B657" s="295" t="s">
        <v>4</v>
      </c>
      <c r="C657" s="295"/>
      <c r="D657" s="296" t="s">
        <v>14</v>
      </c>
      <c r="E657" s="297" t="s">
        <v>5</v>
      </c>
      <c r="F657" s="297" t="s">
        <v>150</v>
      </c>
      <c r="G657" s="297" t="s">
        <v>22</v>
      </c>
      <c r="H657" s="297" t="s">
        <v>23</v>
      </c>
      <c r="I657" s="298"/>
      <c r="J657" s="1"/>
      <c r="K657" s="299" t="s">
        <v>6</v>
      </c>
      <c r="L657" s="300" t="s">
        <v>7</v>
      </c>
      <c r="M657" s="301" t="s">
        <v>8</v>
      </c>
      <c r="N657" s="376"/>
      <c r="Q657" s="45"/>
      <c r="R657" s="303"/>
      <c r="S657" s="303"/>
      <c r="T657" s="376"/>
      <c r="U657" s="303"/>
      <c r="V657" s="303"/>
      <c r="W657" s="376"/>
    </row>
    <row r="658" spans="1:24" s="23" customFormat="1" ht="16">
      <c r="A658" s="80" t="s">
        <v>223</v>
      </c>
      <c r="B658" s="62">
        <v>8178308089802</v>
      </c>
      <c r="C658" s="355"/>
      <c r="D658" s="71"/>
      <c r="E658" s="29" t="s">
        <v>151</v>
      </c>
      <c r="F658" s="29" t="s">
        <v>217</v>
      </c>
      <c r="G658" s="29">
        <v>10</v>
      </c>
      <c r="H658" s="29">
        <v>100</v>
      </c>
      <c r="I658" s="30">
        <v>6.8905663200000005</v>
      </c>
      <c r="K658" s="54">
        <f t="shared" ref="K658:K670" si="332">I658*$M$4</f>
        <v>0</v>
      </c>
      <c r="L658" s="320"/>
      <c r="M658" s="77">
        <f t="shared" ref="M658:M670" si="333">L658*K658</f>
        <v>0</v>
      </c>
      <c r="N658" s="376" t="e">
        <f t="shared" ref="N658:N714" si="334">IF(B658="","",(K658-O658)/K658)</f>
        <v>#REF!</v>
      </c>
      <c r="O658" s="374" t="e">
        <f>IF(B658="","",_xlfn.XLOOKUP(B658,#REF!,#REF!))</f>
        <v>#REF!</v>
      </c>
      <c r="P658" s="375">
        <f>IFERROR(IF(B658="","",_xlfn.XLOOKUP(B658,'[1]Order Sheet'!$A:$A,'[1]Order Sheet'!$T:$T)),0)</f>
        <v>0</v>
      </c>
      <c r="Q658" s="45"/>
      <c r="R658" s="303" t="e">
        <f t="shared" ref="R658:R714" si="335">O658/0.7</f>
        <v>#REF!</v>
      </c>
      <c r="S658" s="303" t="e">
        <f t="shared" ref="S658:S714" si="336">R658-O658</f>
        <v>#REF!</v>
      </c>
      <c r="T658" s="376" t="e">
        <f t="shared" ref="T658:T714" si="337">+S658/R658</f>
        <v>#REF!</v>
      </c>
      <c r="U658" s="303">
        <f t="shared" ref="U658:U661" si="338">+V658*0.34</f>
        <v>2.3427925488000003</v>
      </c>
      <c r="V658" s="303">
        <f t="shared" ref="V658:V661" si="339">+I658</f>
        <v>6.8905663200000005</v>
      </c>
      <c r="W658" s="376" t="e">
        <f t="shared" ref="W658:W663" si="340">(+U658-O658)/U658</f>
        <v>#REF!</v>
      </c>
      <c r="X658" s="303">
        <f t="shared" ref="X658:X661" si="341">+V658-I658</f>
        <v>0</v>
      </c>
    </row>
    <row r="659" spans="1:24" s="23" customFormat="1" ht="15">
      <c r="A659" s="26"/>
      <c r="B659" s="63">
        <v>8178312129802</v>
      </c>
      <c r="C659" s="356"/>
      <c r="D659" s="69"/>
      <c r="E659" s="22" t="s">
        <v>153</v>
      </c>
      <c r="F659" s="22" t="s">
        <v>217</v>
      </c>
      <c r="G659" s="22">
        <v>10</v>
      </c>
      <c r="H659" s="22">
        <v>100</v>
      </c>
      <c r="I659" s="31">
        <v>8.5578768000000007</v>
      </c>
      <c r="K659" s="55">
        <f t="shared" si="332"/>
        <v>0</v>
      </c>
      <c r="L659" s="321"/>
      <c r="M659" s="74">
        <f t="shared" si="333"/>
        <v>0</v>
      </c>
      <c r="N659" s="376" t="e">
        <f t="shared" si="334"/>
        <v>#REF!</v>
      </c>
      <c r="O659" s="374" t="e">
        <f>IF(B659="","",_xlfn.XLOOKUP(B659,#REF!,#REF!))</f>
        <v>#REF!</v>
      </c>
      <c r="P659" s="375">
        <f>IFERROR(IF(B659="","",_xlfn.XLOOKUP(B659,'[1]Order Sheet'!$A:$A,'[1]Order Sheet'!$T:$T)),0)</f>
        <v>0</v>
      </c>
      <c r="Q659" s="45"/>
      <c r="R659" s="303" t="e">
        <f t="shared" si="335"/>
        <v>#REF!</v>
      </c>
      <c r="S659" s="303" t="e">
        <f t="shared" si="336"/>
        <v>#REF!</v>
      </c>
      <c r="T659" s="376" t="e">
        <f t="shared" si="337"/>
        <v>#REF!</v>
      </c>
      <c r="U659" s="303">
        <f t="shared" si="338"/>
        <v>2.9096781120000004</v>
      </c>
      <c r="V659" s="303">
        <f t="shared" si="339"/>
        <v>8.5578768000000007</v>
      </c>
      <c r="W659" s="376" t="e">
        <f t="shared" si="340"/>
        <v>#REF!</v>
      </c>
      <c r="X659" s="303">
        <f t="shared" si="341"/>
        <v>0</v>
      </c>
    </row>
    <row r="660" spans="1:24" s="23" customFormat="1" ht="15">
      <c r="A660" s="26"/>
      <c r="B660" s="63">
        <v>8178316169802</v>
      </c>
      <c r="C660" s="356"/>
      <c r="D660" s="69"/>
      <c r="E660" s="22" t="s">
        <v>154</v>
      </c>
      <c r="F660" s="22" t="s">
        <v>217</v>
      </c>
      <c r="G660" s="22">
        <v>10</v>
      </c>
      <c r="H660" s="22">
        <v>100</v>
      </c>
      <c r="I660" s="31">
        <v>11.995782480000003</v>
      </c>
      <c r="K660" s="55">
        <f t="shared" si="332"/>
        <v>0</v>
      </c>
      <c r="L660" s="321"/>
      <c r="M660" s="74">
        <f t="shared" si="333"/>
        <v>0</v>
      </c>
      <c r="N660" s="376" t="e">
        <f t="shared" si="334"/>
        <v>#REF!</v>
      </c>
      <c r="O660" s="374" t="e">
        <f>IF(B660="","",_xlfn.XLOOKUP(B660,#REF!,#REF!))</f>
        <v>#REF!</v>
      </c>
      <c r="P660" s="375">
        <f>IFERROR(IF(B660="","",_xlfn.XLOOKUP(B660,'[1]Order Sheet'!$A:$A,'[1]Order Sheet'!$T:$T)),0)</f>
        <v>9</v>
      </c>
      <c r="Q660" s="45"/>
      <c r="R660" s="303" t="e">
        <f t="shared" si="335"/>
        <v>#REF!</v>
      </c>
      <c r="S660" s="303" t="e">
        <f t="shared" si="336"/>
        <v>#REF!</v>
      </c>
      <c r="T660" s="376" t="e">
        <f t="shared" si="337"/>
        <v>#REF!</v>
      </c>
      <c r="U660" s="303">
        <f t="shared" si="338"/>
        <v>4.0785660432000013</v>
      </c>
      <c r="V660" s="303">
        <f t="shared" si="339"/>
        <v>11.995782480000003</v>
      </c>
      <c r="W660" s="376" t="e">
        <f t="shared" si="340"/>
        <v>#REF!</v>
      </c>
      <c r="X660" s="303">
        <f t="shared" si="341"/>
        <v>0</v>
      </c>
    </row>
    <row r="661" spans="1:24" s="23" customFormat="1" ht="15">
      <c r="A661" s="26"/>
      <c r="B661" s="63">
        <v>8178320209802</v>
      </c>
      <c r="C661" s="356"/>
      <c r="D661" s="69"/>
      <c r="E661" s="22" t="s">
        <v>155</v>
      </c>
      <c r="F661" s="22" t="s">
        <v>217</v>
      </c>
      <c r="G661" s="22">
        <v>1</v>
      </c>
      <c r="H661" s="22">
        <v>10</v>
      </c>
      <c r="I661" s="31">
        <v>16.40751552</v>
      </c>
      <c r="K661" s="55">
        <f t="shared" si="332"/>
        <v>0</v>
      </c>
      <c r="L661" s="321"/>
      <c r="M661" s="74">
        <f t="shared" si="333"/>
        <v>0</v>
      </c>
      <c r="N661" s="376" t="e">
        <f t="shared" si="334"/>
        <v>#REF!</v>
      </c>
      <c r="O661" s="374" t="e">
        <f>IF(B661="","",_xlfn.XLOOKUP(B661,#REF!,#REF!))</f>
        <v>#REF!</v>
      </c>
      <c r="P661" s="375">
        <f>IFERROR(IF(B661="","",_xlfn.XLOOKUP(B661,'[1]Order Sheet'!$A:$A,'[1]Order Sheet'!$T:$T)),0)</f>
        <v>2</v>
      </c>
      <c r="Q661" s="45"/>
      <c r="R661" s="303" t="e">
        <f t="shared" si="335"/>
        <v>#REF!</v>
      </c>
      <c r="S661" s="303" t="e">
        <f t="shared" si="336"/>
        <v>#REF!</v>
      </c>
      <c r="T661" s="376" t="e">
        <f t="shared" si="337"/>
        <v>#REF!</v>
      </c>
      <c r="U661" s="303">
        <f t="shared" si="338"/>
        <v>5.5785552768000004</v>
      </c>
      <c r="V661" s="303">
        <f t="shared" si="339"/>
        <v>16.40751552</v>
      </c>
      <c r="W661" s="376" t="e">
        <f t="shared" si="340"/>
        <v>#REF!</v>
      </c>
      <c r="X661" s="303">
        <f t="shared" si="341"/>
        <v>0</v>
      </c>
    </row>
    <row r="662" spans="1:24" s="23" customFormat="1" ht="15">
      <c r="A662" s="26"/>
      <c r="B662" s="63">
        <v>8178324249802</v>
      </c>
      <c r="C662" s="356"/>
      <c r="D662" s="69"/>
      <c r="E662" s="22" t="s">
        <v>156</v>
      </c>
      <c r="F662" s="22" t="s">
        <v>217</v>
      </c>
      <c r="G662" s="22">
        <v>1</v>
      </c>
      <c r="H662" s="22">
        <v>6</v>
      </c>
      <c r="I662" s="31">
        <v>26.514663120000002</v>
      </c>
      <c r="K662" s="55">
        <f t="shared" si="332"/>
        <v>0</v>
      </c>
      <c r="L662" s="321"/>
      <c r="M662" s="74">
        <f t="shared" si="333"/>
        <v>0</v>
      </c>
      <c r="N662" s="376" t="e">
        <f t="shared" si="334"/>
        <v>#REF!</v>
      </c>
      <c r="O662" s="374" t="e">
        <f>IF(B662="","",_xlfn.XLOOKUP(B662,#REF!,#REF!))</f>
        <v>#REF!</v>
      </c>
      <c r="P662" s="375">
        <f>IFERROR(IF(B662="","",_xlfn.XLOOKUP(B662,'[1]Order Sheet'!$A:$A,'[1]Order Sheet'!$T:$T)),0)</f>
        <v>0</v>
      </c>
      <c r="Q662" s="45"/>
      <c r="R662" s="303" t="e">
        <f t="shared" si="335"/>
        <v>#REF!</v>
      </c>
      <c r="S662" s="303" t="e">
        <f t="shared" si="336"/>
        <v>#REF!</v>
      </c>
      <c r="T662" s="376" t="e">
        <f t="shared" si="337"/>
        <v>#REF!</v>
      </c>
      <c r="U662" s="303" t="e">
        <f t="shared" ref="U662:U714" si="342">IF(T662&gt;N662,R662,K662)</f>
        <v>#REF!</v>
      </c>
      <c r="V662" s="303">
        <f>+I662</f>
        <v>26.514663120000002</v>
      </c>
      <c r="W662" s="376" t="e">
        <f t="shared" si="340"/>
        <v>#REF!</v>
      </c>
      <c r="X662" s="303">
        <f>+V662-I662</f>
        <v>0</v>
      </c>
    </row>
    <row r="663" spans="1:24" s="23" customFormat="1" ht="15">
      <c r="A663" s="26"/>
      <c r="B663" s="63">
        <v>8178332329802</v>
      </c>
      <c r="C663" s="356"/>
      <c r="D663" s="69"/>
      <c r="E663" s="22" t="s">
        <v>157</v>
      </c>
      <c r="F663" s="22" t="s">
        <v>217</v>
      </c>
      <c r="G663" s="22">
        <v>1</v>
      </c>
      <c r="H663" s="22">
        <v>6</v>
      </c>
      <c r="I663" s="31">
        <v>46.728958320000011</v>
      </c>
      <c r="K663" s="55">
        <f t="shared" si="332"/>
        <v>0</v>
      </c>
      <c r="L663" s="321"/>
      <c r="M663" s="74">
        <f t="shared" si="333"/>
        <v>0</v>
      </c>
      <c r="N663" s="376" t="e">
        <f t="shared" si="334"/>
        <v>#REF!</v>
      </c>
      <c r="O663" s="374" t="e">
        <f>IF(B663="","",_xlfn.XLOOKUP(B663,#REF!,#REF!))</f>
        <v>#REF!</v>
      </c>
      <c r="P663" s="375">
        <f>IFERROR(IF(B663="","",_xlfn.XLOOKUP(B663,'[1]Order Sheet'!$A:$A,'[1]Order Sheet'!$T:$T)),0)</f>
        <v>0</v>
      </c>
      <c r="Q663" s="45"/>
      <c r="R663" s="303" t="e">
        <f t="shared" si="335"/>
        <v>#REF!</v>
      </c>
      <c r="S663" s="303" t="e">
        <f t="shared" si="336"/>
        <v>#REF!</v>
      </c>
      <c r="T663" s="376" t="e">
        <f t="shared" si="337"/>
        <v>#REF!</v>
      </c>
      <c r="U663" s="303">
        <f t="shared" ref="U663" si="343">+V663*0.34</f>
        <v>15.887845828800005</v>
      </c>
      <c r="V663" s="303">
        <f>+I663</f>
        <v>46.728958320000011</v>
      </c>
      <c r="W663" s="376" t="e">
        <f t="shared" si="340"/>
        <v>#REF!</v>
      </c>
      <c r="X663" s="303">
        <f>+V663-I663</f>
        <v>0</v>
      </c>
    </row>
    <row r="664" spans="1:24" s="23" customFormat="1" ht="16" thickBot="1">
      <c r="A664" s="27"/>
      <c r="B664" s="305" t="s">
        <v>289</v>
      </c>
      <c r="C664" s="357"/>
      <c r="D664" s="70"/>
      <c r="E664" s="32"/>
      <c r="F664" s="32"/>
      <c r="G664" s="32"/>
      <c r="H664" s="32"/>
      <c r="I664" s="33"/>
      <c r="K664" s="56"/>
      <c r="L664" s="344"/>
      <c r="M664" s="75"/>
      <c r="N664" s="376"/>
      <c r="Q664" s="45"/>
      <c r="R664" s="303"/>
      <c r="S664" s="303"/>
      <c r="T664" s="376"/>
      <c r="U664" s="303"/>
      <c r="V664" s="303"/>
      <c r="W664" s="376"/>
    </row>
    <row r="665" spans="1:24" s="23" customFormat="1" ht="16">
      <c r="A665" s="80" t="s">
        <v>223</v>
      </c>
      <c r="B665" s="62">
        <v>8178508089802</v>
      </c>
      <c r="C665" s="355"/>
      <c r="D665" s="71"/>
      <c r="E665" s="29" t="s">
        <v>151</v>
      </c>
      <c r="F665" s="29" t="s">
        <v>161</v>
      </c>
      <c r="G665" s="29">
        <v>10</v>
      </c>
      <c r="H665" s="29">
        <v>100</v>
      </c>
      <c r="I665" s="30">
        <v>6.8905663200000005</v>
      </c>
      <c r="K665" s="54">
        <f t="shared" si="332"/>
        <v>0</v>
      </c>
      <c r="L665" s="320"/>
      <c r="M665" s="77">
        <f t="shared" si="333"/>
        <v>0</v>
      </c>
      <c r="N665" s="376" t="e">
        <f t="shared" si="334"/>
        <v>#REF!</v>
      </c>
      <c r="O665" s="374" t="e">
        <f>IF(B665="","",_xlfn.XLOOKUP(B665,#REF!,#REF!))</f>
        <v>#REF!</v>
      </c>
      <c r="P665" s="375">
        <f>IFERROR(IF(B665="","",_xlfn.XLOOKUP(B665,'[1]Order Sheet'!$A:$A,'[1]Order Sheet'!$T:$T)),0)</f>
        <v>0</v>
      </c>
      <c r="Q665" s="45"/>
      <c r="R665" s="303" t="e">
        <f t="shared" si="335"/>
        <v>#REF!</v>
      </c>
      <c r="S665" s="303" t="e">
        <f t="shared" si="336"/>
        <v>#REF!</v>
      </c>
      <c r="T665" s="376" t="e">
        <f t="shared" si="337"/>
        <v>#REF!</v>
      </c>
      <c r="U665" s="303">
        <f t="shared" ref="U665" si="344">+V665*0.34</f>
        <v>2.3427925488000003</v>
      </c>
      <c r="V665" s="303">
        <f>+I665</f>
        <v>6.8905663200000005</v>
      </c>
      <c r="W665" s="376" t="e">
        <f t="shared" ref="W665:W670" si="345">(+U665-O665)/U665</f>
        <v>#REF!</v>
      </c>
      <c r="X665" s="303">
        <f>+V665-I665</f>
        <v>0</v>
      </c>
    </row>
    <row r="666" spans="1:24" s="23" customFormat="1" ht="15">
      <c r="A666" s="26"/>
      <c r="B666" s="63">
        <v>8178512129802</v>
      </c>
      <c r="C666" s="356"/>
      <c r="D666" s="69"/>
      <c r="E666" s="22" t="s">
        <v>153</v>
      </c>
      <c r="F666" s="22" t="s">
        <v>161</v>
      </c>
      <c r="G666" s="22">
        <v>10</v>
      </c>
      <c r="H666" s="22">
        <v>100</v>
      </c>
      <c r="I666" s="31">
        <v>8.5578768000000007</v>
      </c>
      <c r="K666" s="55">
        <f t="shared" si="332"/>
        <v>0</v>
      </c>
      <c r="L666" s="321"/>
      <c r="M666" s="74">
        <f t="shared" si="333"/>
        <v>0</v>
      </c>
      <c r="N666" s="376" t="e">
        <f t="shared" si="334"/>
        <v>#REF!</v>
      </c>
      <c r="O666" s="374" t="e">
        <f>IF(B666="","",_xlfn.XLOOKUP(B666,#REF!,#REF!))</f>
        <v>#REF!</v>
      </c>
      <c r="P666" s="375">
        <f>IFERROR(IF(B666="","",_xlfn.XLOOKUP(B666,'[1]Order Sheet'!$A:$A,'[1]Order Sheet'!$T:$T)),0)</f>
        <v>0</v>
      </c>
      <c r="Q666" s="45"/>
      <c r="R666" s="303" t="e">
        <f t="shared" si="335"/>
        <v>#REF!</v>
      </c>
      <c r="S666" s="303" t="e">
        <f t="shared" si="336"/>
        <v>#REF!</v>
      </c>
      <c r="T666" s="376" t="e">
        <f t="shared" si="337"/>
        <v>#REF!</v>
      </c>
      <c r="U666" s="303" t="e">
        <f t="shared" si="342"/>
        <v>#REF!</v>
      </c>
      <c r="V666" s="303">
        <f>+I666</f>
        <v>8.5578768000000007</v>
      </c>
      <c r="W666" s="376" t="e">
        <f t="shared" si="345"/>
        <v>#REF!</v>
      </c>
      <c r="X666" s="303">
        <f>+V666-I666</f>
        <v>0</v>
      </c>
    </row>
    <row r="667" spans="1:24" s="23" customFormat="1" ht="15">
      <c r="A667" s="26"/>
      <c r="B667" s="63">
        <v>8178516169802</v>
      </c>
      <c r="C667" s="356"/>
      <c r="D667" s="69"/>
      <c r="E667" s="22" t="s">
        <v>154</v>
      </c>
      <c r="F667" s="22" t="s">
        <v>161</v>
      </c>
      <c r="G667" s="22">
        <v>10</v>
      </c>
      <c r="H667" s="22">
        <v>100</v>
      </c>
      <c r="I667" s="31">
        <v>11.995782480000003</v>
      </c>
      <c r="K667" s="55">
        <f t="shared" si="332"/>
        <v>0</v>
      </c>
      <c r="L667" s="321"/>
      <c r="M667" s="74">
        <f t="shared" si="333"/>
        <v>0</v>
      </c>
      <c r="N667" s="376" t="e">
        <f t="shared" si="334"/>
        <v>#REF!</v>
      </c>
      <c r="O667" s="374" t="e">
        <f>IF(B667="","",_xlfn.XLOOKUP(B667,#REF!,#REF!))</f>
        <v>#REF!</v>
      </c>
      <c r="P667" s="375">
        <f>IFERROR(IF(B667="","",_xlfn.XLOOKUP(B667,'[1]Order Sheet'!$A:$A,'[1]Order Sheet'!$T:$T)),0)</f>
        <v>0</v>
      </c>
      <c r="Q667" s="45"/>
      <c r="R667" s="303" t="e">
        <f t="shared" si="335"/>
        <v>#REF!</v>
      </c>
      <c r="S667" s="303" t="e">
        <f t="shared" si="336"/>
        <v>#REF!</v>
      </c>
      <c r="T667" s="376" t="e">
        <f t="shared" si="337"/>
        <v>#REF!</v>
      </c>
      <c r="U667" s="303">
        <f t="shared" ref="U667:U669" si="346">+V667*0.34</f>
        <v>4.0785660432000013</v>
      </c>
      <c r="V667" s="303">
        <f t="shared" ref="V667:V669" si="347">+I667</f>
        <v>11.995782480000003</v>
      </c>
      <c r="W667" s="376" t="e">
        <f t="shared" si="345"/>
        <v>#REF!</v>
      </c>
      <c r="X667" s="303">
        <f t="shared" ref="X667:X669" si="348">+V667-I667</f>
        <v>0</v>
      </c>
    </row>
    <row r="668" spans="1:24" s="23" customFormat="1" ht="15">
      <c r="A668" s="26"/>
      <c r="B668" s="63">
        <v>8178520209802</v>
      </c>
      <c r="C668" s="356"/>
      <c r="D668" s="69"/>
      <c r="E668" s="22" t="s">
        <v>155</v>
      </c>
      <c r="F668" s="22" t="s">
        <v>161</v>
      </c>
      <c r="G668" s="22">
        <v>1</v>
      </c>
      <c r="H668" s="22">
        <v>10</v>
      </c>
      <c r="I668" s="31">
        <v>16.40751552</v>
      </c>
      <c r="K668" s="55">
        <f t="shared" si="332"/>
        <v>0</v>
      </c>
      <c r="L668" s="321"/>
      <c r="M668" s="74">
        <f t="shared" si="333"/>
        <v>0</v>
      </c>
      <c r="N668" s="376" t="e">
        <f t="shared" si="334"/>
        <v>#REF!</v>
      </c>
      <c r="O668" s="374" t="e">
        <f>IF(B668="","",_xlfn.XLOOKUP(B668,#REF!,#REF!))</f>
        <v>#REF!</v>
      </c>
      <c r="P668" s="375">
        <f>IFERROR(IF(B668="","",_xlfn.XLOOKUP(B668,'[1]Order Sheet'!$A:$A,'[1]Order Sheet'!$T:$T)),0)</f>
        <v>4</v>
      </c>
      <c r="Q668" s="45"/>
      <c r="R668" s="303" t="e">
        <f t="shared" si="335"/>
        <v>#REF!</v>
      </c>
      <c r="S668" s="303" t="e">
        <f t="shared" si="336"/>
        <v>#REF!</v>
      </c>
      <c r="T668" s="376" t="e">
        <f t="shared" si="337"/>
        <v>#REF!</v>
      </c>
      <c r="U668" s="303">
        <f t="shared" si="346"/>
        <v>5.5785552768000004</v>
      </c>
      <c r="V668" s="303">
        <f t="shared" si="347"/>
        <v>16.40751552</v>
      </c>
      <c r="W668" s="376" t="e">
        <f t="shared" si="345"/>
        <v>#REF!</v>
      </c>
      <c r="X668" s="303">
        <f t="shared" si="348"/>
        <v>0</v>
      </c>
    </row>
    <row r="669" spans="1:24" s="23" customFormat="1" ht="15">
      <c r="A669" s="26"/>
      <c r="B669" s="63">
        <v>8178524249802</v>
      </c>
      <c r="C669" s="356"/>
      <c r="D669" s="69"/>
      <c r="E669" s="22" t="s">
        <v>156</v>
      </c>
      <c r="F669" s="22" t="s">
        <v>161</v>
      </c>
      <c r="G669" s="22">
        <v>1</v>
      </c>
      <c r="H669" s="22">
        <v>6</v>
      </c>
      <c r="I669" s="31">
        <v>26.514663120000002</v>
      </c>
      <c r="K669" s="55">
        <f t="shared" si="332"/>
        <v>0</v>
      </c>
      <c r="L669" s="321"/>
      <c r="M669" s="74">
        <f t="shared" si="333"/>
        <v>0</v>
      </c>
      <c r="N669" s="376" t="e">
        <f t="shared" si="334"/>
        <v>#REF!</v>
      </c>
      <c r="O669" s="374" t="e">
        <f>IF(B669="","",_xlfn.XLOOKUP(B669,#REF!,#REF!))</f>
        <v>#REF!</v>
      </c>
      <c r="P669" s="375">
        <f>IFERROR(IF(B669="","",_xlfn.XLOOKUP(B669,'[1]Order Sheet'!$A:$A,'[1]Order Sheet'!$T:$T)),0)</f>
        <v>0</v>
      </c>
      <c r="Q669" s="45"/>
      <c r="R669" s="303" t="e">
        <f t="shared" si="335"/>
        <v>#REF!</v>
      </c>
      <c r="S669" s="303" t="e">
        <f t="shared" si="336"/>
        <v>#REF!</v>
      </c>
      <c r="T669" s="376" t="e">
        <f t="shared" si="337"/>
        <v>#REF!</v>
      </c>
      <c r="U669" s="303">
        <f t="shared" si="346"/>
        <v>9.014985460800002</v>
      </c>
      <c r="V669" s="303">
        <f t="shared" si="347"/>
        <v>26.514663120000002</v>
      </c>
      <c r="W669" s="376" t="e">
        <f t="shared" si="345"/>
        <v>#REF!</v>
      </c>
      <c r="X669" s="303">
        <f t="shared" si="348"/>
        <v>0</v>
      </c>
    </row>
    <row r="670" spans="1:24" s="23" customFormat="1" ht="15">
      <c r="A670" s="26"/>
      <c r="B670" s="63">
        <v>8178532329802</v>
      </c>
      <c r="C670" s="356"/>
      <c r="D670" s="69"/>
      <c r="E670" s="22" t="s">
        <v>157</v>
      </c>
      <c r="F670" s="22" t="s">
        <v>161</v>
      </c>
      <c r="G670" s="22">
        <v>1</v>
      </c>
      <c r="H670" s="22">
        <v>6</v>
      </c>
      <c r="I670" s="31">
        <v>46.714203360000006</v>
      </c>
      <c r="K670" s="55">
        <f t="shared" si="332"/>
        <v>0</v>
      </c>
      <c r="L670" s="321"/>
      <c r="M670" s="74">
        <f t="shared" si="333"/>
        <v>0</v>
      </c>
      <c r="N670" s="376" t="e">
        <f t="shared" si="334"/>
        <v>#REF!</v>
      </c>
      <c r="O670" s="374" t="e">
        <f>IF(B670="","",_xlfn.XLOOKUP(B670,#REF!,#REF!))</f>
        <v>#REF!</v>
      </c>
      <c r="P670" s="375">
        <f>IFERROR(IF(B670="","",_xlfn.XLOOKUP(B670,'[1]Order Sheet'!$A:$A,'[1]Order Sheet'!$T:$T)),0)</f>
        <v>0</v>
      </c>
      <c r="Q670" s="45"/>
      <c r="R670" s="303" t="e">
        <f t="shared" si="335"/>
        <v>#REF!</v>
      </c>
      <c r="S670" s="303" t="e">
        <f t="shared" si="336"/>
        <v>#REF!</v>
      </c>
      <c r="T670" s="376" t="e">
        <f t="shared" si="337"/>
        <v>#REF!</v>
      </c>
      <c r="U670" s="303" t="e">
        <f t="shared" si="342"/>
        <v>#REF!</v>
      </c>
      <c r="V670" s="303">
        <f>+I670</f>
        <v>46.714203360000006</v>
      </c>
      <c r="W670" s="376" t="e">
        <f t="shared" si="345"/>
        <v>#REF!</v>
      </c>
      <c r="X670" s="303">
        <f>+V670-I670</f>
        <v>0</v>
      </c>
    </row>
    <row r="671" spans="1:24" s="23" customFormat="1" ht="16" thickBot="1">
      <c r="A671" s="27"/>
      <c r="B671" s="305" t="s">
        <v>290</v>
      </c>
      <c r="C671" s="357"/>
      <c r="D671" s="70"/>
      <c r="E671" s="32"/>
      <c r="F671" s="32"/>
      <c r="G671" s="32"/>
      <c r="H671" s="32"/>
      <c r="I671" s="33"/>
      <c r="K671" s="56"/>
      <c r="L671" s="344"/>
      <c r="M671" s="75"/>
      <c r="N671" s="376"/>
      <c r="Q671" s="45"/>
      <c r="R671" s="303"/>
      <c r="S671" s="303"/>
      <c r="T671" s="376"/>
      <c r="U671" s="303"/>
      <c r="V671" s="303"/>
      <c r="W671" s="376"/>
    </row>
    <row r="672" spans="1:24" s="23" customFormat="1" ht="16">
      <c r="A672" s="80" t="s">
        <v>33</v>
      </c>
      <c r="B672" s="62">
        <v>8184608089802</v>
      </c>
      <c r="C672" s="355"/>
      <c r="D672" s="71"/>
      <c r="E672" s="29" t="s">
        <v>151</v>
      </c>
      <c r="F672" s="29" t="s">
        <v>217</v>
      </c>
      <c r="G672" s="22">
        <v>10</v>
      </c>
      <c r="H672" s="22">
        <v>100</v>
      </c>
      <c r="I672" s="30">
        <v>8.1004730400000007</v>
      </c>
      <c r="K672" s="54">
        <f t="shared" ref="K672:K677" si="349">I672*$M$4</f>
        <v>0</v>
      </c>
      <c r="L672" s="320"/>
      <c r="M672" s="77">
        <f t="shared" ref="M672:M677" si="350">L672*K672</f>
        <v>0</v>
      </c>
      <c r="N672" s="376" t="e">
        <f t="shared" si="334"/>
        <v>#REF!</v>
      </c>
      <c r="O672" s="374" t="e">
        <f>IF(B672="","",_xlfn.XLOOKUP(B672,#REF!,#REF!))</f>
        <v>#REF!</v>
      </c>
      <c r="P672" s="375">
        <f>IFERROR(IF(B672="","",_xlfn.XLOOKUP(B672,'[1]Order Sheet'!$A:$A,'[1]Order Sheet'!$T:$T)),0)</f>
        <v>6827</v>
      </c>
      <c r="Q672" s="45"/>
      <c r="R672" s="303" t="e">
        <f t="shared" si="335"/>
        <v>#REF!</v>
      </c>
      <c r="S672" s="303" t="e">
        <f t="shared" si="336"/>
        <v>#REF!</v>
      </c>
      <c r="T672" s="376" t="e">
        <f t="shared" si="337"/>
        <v>#REF!</v>
      </c>
      <c r="U672" s="303" t="e">
        <f t="shared" si="342"/>
        <v>#REF!</v>
      </c>
      <c r="V672" s="303">
        <f t="shared" ref="V672:V677" si="351">+I672</f>
        <v>8.1004730400000007</v>
      </c>
      <c r="W672" s="376" t="e">
        <f t="shared" ref="W672:W677" si="352">(+U672-O672)/U672</f>
        <v>#REF!</v>
      </c>
      <c r="X672" s="303">
        <f t="shared" ref="X672:X677" si="353">+V672-I672</f>
        <v>0</v>
      </c>
    </row>
    <row r="673" spans="1:24" s="23" customFormat="1" ht="15">
      <c r="A673" s="26"/>
      <c r="B673" s="63">
        <v>8184612129802</v>
      </c>
      <c r="C673" s="356"/>
      <c r="D673" s="69"/>
      <c r="E673" s="22" t="s">
        <v>153</v>
      </c>
      <c r="F673" s="22" t="s">
        <v>217</v>
      </c>
      <c r="G673" s="22">
        <v>10</v>
      </c>
      <c r="H673" s="22">
        <v>100</v>
      </c>
      <c r="I673" s="31">
        <v>11.213769600000001</v>
      </c>
      <c r="K673" s="55">
        <f t="shared" si="349"/>
        <v>0</v>
      </c>
      <c r="L673" s="321"/>
      <c r="M673" s="74">
        <f t="shared" si="350"/>
        <v>0</v>
      </c>
      <c r="N673" s="376" t="e">
        <f t="shared" si="334"/>
        <v>#REF!</v>
      </c>
      <c r="O673" s="374" t="e">
        <f>IF(B673="","",_xlfn.XLOOKUP(B673,#REF!,#REF!))</f>
        <v>#REF!</v>
      </c>
      <c r="P673" s="375">
        <f>IFERROR(IF(B673="","",_xlfn.XLOOKUP(B673,'[1]Order Sheet'!$A:$A,'[1]Order Sheet'!$T:$T)),0)</f>
        <v>3264</v>
      </c>
      <c r="Q673" s="45"/>
      <c r="R673" s="303" t="e">
        <f t="shared" si="335"/>
        <v>#REF!</v>
      </c>
      <c r="S673" s="303" t="e">
        <f t="shared" si="336"/>
        <v>#REF!</v>
      </c>
      <c r="T673" s="376" t="e">
        <f t="shared" si="337"/>
        <v>#REF!</v>
      </c>
      <c r="U673" s="303" t="e">
        <f t="shared" si="342"/>
        <v>#REF!</v>
      </c>
      <c r="V673" s="303">
        <f t="shared" si="351"/>
        <v>11.213769600000001</v>
      </c>
      <c r="W673" s="376" t="e">
        <f t="shared" si="352"/>
        <v>#REF!</v>
      </c>
      <c r="X673" s="303">
        <f t="shared" si="353"/>
        <v>0</v>
      </c>
    </row>
    <row r="674" spans="1:24" s="23" customFormat="1" ht="15">
      <c r="A674" s="26"/>
      <c r="B674" s="63">
        <v>8184616169802</v>
      </c>
      <c r="C674" s="356"/>
      <c r="D674" s="69"/>
      <c r="E674" s="22" t="s">
        <v>154</v>
      </c>
      <c r="F674" s="22" t="s">
        <v>217</v>
      </c>
      <c r="G674" s="22">
        <v>1</v>
      </c>
      <c r="H674" s="22">
        <v>10</v>
      </c>
      <c r="I674" s="31">
        <v>21.807830879999997</v>
      </c>
      <c r="K674" s="55">
        <f t="shared" si="349"/>
        <v>0</v>
      </c>
      <c r="L674" s="321"/>
      <c r="M674" s="74">
        <f t="shared" si="350"/>
        <v>0</v>
      </c>
      <c r="N674" s="376" t="e">
        <f t="shared" si="334"/>
        <v>#REF!</v>
      </c>
      <c r="O674" s="374" t="e">
        <f>IF(B674="","",_xlfn.XLOOKUP(B674,#REF!,#REF!))</f>
        <v>#REF!</v>
      </c>
      <c r="P674" s="375">
        <f>IFERROR(IF(B674="","",_xlfn.XLOOKUP(B674,'[1]Order Sheet'!$A:$A,'[1]Order Sheet'!$T:$T)),0)</f>
        <v>0</v>
      </c>
      <c r="Q674" s="45"/>
      <c r="R674" s="303" t="e">
        <f t="shared" si="335"/>
        <v>#REF!</v>
      </c>
      <c r="S674" s="303" t="e">
        <f t="shared" si="336"/>
        <v>#REF!</v>
      </c>
      <c r="T674" s="376" t="e">
        <f t="shared" si="337"/>
        <v>#REF!</v>
      </c>
      <c r="U674" s="303">
        <f t="shared" ref="U674:U677" si="354">+V674*0.34</f>
        <v>7.4146624991999994</v>
      </c>
      <c r="V674" s="303">
        <f t="shared" si="351"/>
        <v>21.807830879999997</v>
      </c>
      <c r="W674" s="376" t="e">
        <f t="shared" si="352"/>
        <v>#REF!</v>
      </c>
      <c r="X674" s="303">
        <f t="shared" si="353"/>
        <v>0</v>
      </c>
    </row>
    <row r="675" spans="1:24" s="23" customFormat="1" ht="15">
      <c r="A675" s="26"/>
      <c r="B675" s="63">
        <v>8184620209802</v>
      </c>
      <c r="C675" s="356"/>
      <c r="D675" s="69"/>
      <c r="E675" s="22" t="s">
        <v>155</v>
      </c>
      <c r="F675" s="22" t="s">
        <v>217</v>
      </c>
      <c r="G675" s="22">
        <v>1</v>
      </c>
      <c r="H675" s="22">
        <v>10</v>
      </c>
      <c r="I675" s="31">
        <v>28.06393392</v>
      </c>
      <c r="K675" s="55">
        <f t="shared" si="349"/>
        <v>0</v>
      </c>
      <c r="L675" s="321"/>
      <c r="M675" s="74">
        <f t="shared" si="350"/>
        <v>0</v>
      </c>
      <c r="N675" s="376" t="e">
        <f t="shared" si="334"/>
        <v>#REF!</v>
      </c>
      <c r="O675" s="374" t="e">
        <f>IF(B675="","",_xlfn.XLOOKUP(B675,#REF!,#REF!))</f>
        <v>#REF!</v>
      </c>
      <c r="P675" s="375">
        <f>IFERROR(IF(B675="","",_xlfn.XLOOKUP(B675,'[1]Order Sheet'!$A:$A,'[1]Order Sheet'!$T:$T)),0)</f>
        <v>0</v>
      </c>
      <c r="Q675" s="45"/>
      <c r="R675" s="303" t="e">
        <f t="shared" si="335"/>
        <v>#REF!</v>
      </c>
      <c r="S675" s="303" t="e">
        <f t="shared" si="336"/>
        <v>#REF!</v>
      </c>
      <c r="T675" s="376" t="e">
        <f t="shared" si="337"/>
        <v>#REF!</v>
      </c>
      <c r="U675" s="303">
        <f t="shared" si="354"/>
        <v>9.5417375328000009</v>
      </c>
      <c r="V675" s="303">
        <f t="shared" si="351"/>
        <v>28.06393392</v>
      </c>
      <c r="W675" s="376" t="e">
        <f t="shared" si="352"/>
        <v>#REF!</v>
      </c>
      <c r="X675" s="303">
        <f t="shared" si="353"/>
        <v>0</v>
      </c>
    </row>
    <row r="676" spans="1:24" s="23" customFormat="1" ht="15">
      <c r="A676" s="26"/>
      <c r="B676" s="63">
        <v>8184624249802</v>
      </c>
      <c r="C676" s="356"/>
      <c r="D676" s="69"/>
      <c r="E676" s="22" t="s">
        <v>156</v>
      </c>
      <c r="F676" s="22" t="s">
        <v>217</v>
      </c>
      <c r="G676" s="22">
        <v>1</v>
      </c>
      <c r="H676" s="22">
        <v>6</v>
      </c>
      <c r="I676" s="31">
        <v>51.02265168000001</v>
      </c>
      <c r="K676" s="55">
        <f t="shared" si="349"/>
        <v>0</v>
      </c>
      <c r="L676" s="321"/>
      <c r="M676" s="74">
        <f t="shared" si="350"/>
        <v>0</v>
      </c>
      <c r="N676" s="376" t="e">
        <f t="shared" si="334"/>
        <v>#REF!</v>
      </c>
      <c r="O676" s="374" t="e">
        <f>IF(B676="","",_xlfn.XLOOKUP(B676,#REF!,#REF!))</f>
        <v>#REF!</v>
      </c>
      <c r="P676" s="375">
        <f>IFERROR(IF(B676="","",_xlfn.XLOOKUP(B676,'[1]Order Sheet'!$A:$A,'[1]Order Sheet'!$T:$T)),0)</f>
        <v>0</v>
      </c>
      <c r="Q676" s="45"/>
      <c r="R676" s="303" t="e">
        <f t="shared" si="335"/>
        <v>#REF!</v>
      </c>
      <c r="S676" s="303" t="e">
        <f t="shared" si="336"/>
        <v>#REF!</v>
      </c>
      <c r="T676" s="376" t="e">
        <f t="shared" si="337"/>
        <v>#REF!</v>
      </c>
      <c r="U676" s="303">
        <f t="shared" si="354"/>
        <v>17.347701571200005</v>
      </c>
      <c r="V676" s="303">
        <f t="shared" si="351"/>
        <v>51.02265168000001</v>
      </c>
      <c r="W676" s="376" t="e">
        <f t="shared" si="352"/>
        <v>#REF!</v>
      </c>
      <c r="X676" s="303">
        <f t="shared" si="353"/>
        <v>0</v>
      </c>
    </row>
    <row r="677" spans="1:24" s="23" customFormat="1" ht="15">
      <c r="A677" s="26"/>
      <c r="B677" s="63">
        <v>8184632329802</v>
      </c>
      <c r="C677" s="356"/>
      <c r="D677" s="69"/>
      <c r="E677" s="22" t="s">
        <v>157</v>
      </c>
      <c r="F677" s="22" t="s">
        <v>217</v>
      </c>
      <c r="G677" s="22">
        <v>1</v>
      </c>
      <c r="H677" s="22">
        <v>6</v>
      </c>
      <c r="I677" s="31">
        <v>67.636736640000009</v>
      </c>
      <c r="K677" s="55">
        <f t="shared" si="349"/>
        <v>0</v>
      </c>
      <c r="L677" s="321"/>
      <c r="M677" s="74">
        <f t="shared" si="350"/>
        <v>0</v>
      </c>
      <c r="N677" s="376" t="e">
        <f t="shared" si="334"/>
        <v>#REF!</v>
      </c>
      <c r="O677" s="374" t="e">
        <f>IF(B677="","",_xlfn.XLOOKUP(B677,#REF!,#REF!))</f>
        <v>#REF!</v>
      </c>
      <c r="P677" s="375">
        <f>IFERROR(IF(B677="","",_xlfn.XLOOKUP(B677,'[1]Order Sheet'!$A:$A,'[1]Order Sheet'!$T:$T)),0)</f>
        <v>0</v>
      </c>
      <c r="Q677" s="45"/>
      <c r="R677" s="303" t="e">
        <f t="shared" si="335"/>
        <v>#REF!</v>
      </c>
      <c r="S677" s="303" t="e">
        <f t="shared" si="336"/>
        <v>#REF!</v>
      </c>
      <c r="T677" s="376" t="e">
        <f t="shared" si="337"/>
        <v>#REF!</v>
      </c>
      <c r="U677" s="303">
        <f t="shared" si="354"/>
        <v>22.996490457600004</v>
      </c>
      <c r="V677" s="303">
        <f t="shared" si="351"/>
        <v>67.636736640000009</v>
      </c>
      <c r="W677" s="376" t="e">
        <f t="shared" si="352"/>
        <v>#REF!</v>
      </c>
      <c r="X677" s="303">
        <f t="shared" si="353"/>
        <v>0</v>
      </c>
    </row>
    <row r="678" spans="1:24" s="23" customFormat="1" ht="16" thickBot="1">
      <c r="A678" s="27"/>
      <c r="B678" s="305" t="s">
        <v>291</v>
      </c>
      <c r="C678" s="357"/>
      <c r="D678" s="70"/>
      <c r="E678" s="32"/>
      <c r="F678" s="32"/>
      <c r="G678" s="32"/>
      <c r="H678" s="32"/>
      <c r="I678" s="33"/>
      <c r="K678" s="56"/>
      <c r="L678" s="344"/>
      <c r="M678" s="75"/>
      <c r="N678" s="376"/>
      <c r="Q678" s="45"/>
      <c r="R678" s="303"/>
      <c r="S678" s="303"/>
      <c r="T678" s="376"/>
      <c r="U678" s="303"/>
      <c r="V678" s="303"/>
      <c r="W678" s="376"/>
    </row>
    <row r="679" spans="1:24" ht="15" customHeight="1">
      <c r="K679" s="24"/>
      <c r="L679" s="281"/>
      <c r="M679" s="24"/>
      <c r="N679" s="376"/>
      <c r="Q679" s="45"/>
      <c r="R679" s="303"/>
      <c r="S679" s="303"/>
      <c r="T679" s="376"/>
      <c r="U679" s="303"/>
      <c r="V679" s="303"/>
      <c r="W679" s="376"/>
    </row>
    <row r="680" spans="1:24" s="14" customFormat="1" ht="19.5" customHeight="1">
      <c r="A680" s="317" t="s">
        <v>275</v>
      </c>
      <c r="B680" s="13"/>
      <c r="C680" s="13"/>
      <c r="D680" s="16"/>
      <c r="H680" s="283" t="s">
        <v>85</v>
      </c>
      <c r="I680" s="17"/>
      <c r="J680" s="2"/>
      <c r="K680" s="46"/>
      <c r="L680" s="279"/>
      <c r="M680" s="24"/>
      <c r="N680" s="376"/>
      <c r="Q680" s="45"/>
      <c r="R680" s="303"/>
      <c r="S680" s="303"/>
      <c r="T680" s="376"/>
      <c r="U680" s="303"/>
      <c r="V680" s="303"/>
      <c r="W680" s="376"/>
    </row>
    <row r="681" spans="1:24" s="14" customFormat="1" ht="21" thickBot="1">
      <c r="A681" s="15"/>
      <c r="B681" s="13"/>
      <c r="C681" s="13"/>
      <c r="D681" s="16"/>
      <c r="H681" s="67"/>
      <c r="I681" s="18"/>
      <c r="J681" s="2"/>
      <c r="K681" s="46"/>
      <c r="L681" s="285"/>
      <c r="M681" s="46"/>
      <c r="N681" s="376"/>
      <c r="Q681" s="45"/>
      <c r="R681" s="303"/>
      <c r="S681" s="303"/>
      <c r="T681" s="376"/>
      <c r="U681" s="303"/>
      <c r="V681" s="303"/>
      <c r="W681" s="376"/>
    </row>
    <row r="682" spans="1:24" s="19" customFormat="1" ht="15" customHeight="1">
      <c r="A682" s="286" t="s">
        <v>9</v>
      </c>
      <c r="B682" s="287"/>
      <c r="C682" s="287"/>
      <c r="D682" s="288" t="s">
        <v>13</v>
      </c>
      <c r="E682" s="289"/>
      <c r="F682" s="289"/>
      <c r="G682" s="390" t="s">
        <v>24</v>
      </c>
      <c r="H682" s="390"/>
      <c r="I682" s="290"/>
      <c r="J682" s="1"/>
      <c r="K682" s="291" t="s">
        <v>2</v>
      </c>
      <c r="L682" s="292" t="s">
        <v>3</v>
      </c>
      <c r="M682" s="293"/>
      <c r="N682" s="376"/>
      <c r="Q682" s="45"/>
      <c r="R682" s="303"/>
      <c r="S682" s="303"/>
      <c r="T682" s="376"/>
      <c r="U682" s="303"/>
      <c r="V682" s="303"/>
      <c r="W682" s="376"/>
    </row>
    <row r="683" spans="1:24" s="19" customFormat="1" ht="15" customHeight="1" thickBot="1">
      <c r="A683" s="294"/>
      <c r="B683" s="295" t="s">
        <v>4</v>
      </c>
      <c r="C683" s="295"/>
      <c r="D683" s="296" t="s">
        <v>14</v>
      </c>
      <c r="E683" s="297" t="s">
        <v>5</v>
      </c>
      <c r="F683" s="297" t="s">
        <v>150</v>
      </c>
      <c r="G683" s="297" t="s">
        <v>22</v>
      </c>
      <c r="H683" s="297" t="s">
        <v>23</v>
      </c>
      <c r="I683" s="298"/>
      <c r="J683" s="1"/>
      <c r="K683" s="299" t="s">
        <v>6</v>
      </c>
      <c r="L683" s="300" t="s">
        <v>7</v>
      </c>
      <c r="M683" s="301" t="s">
        <v>8</v>
      </c>
      <c r="N683" s="376"/>
      <c r="Q683" s="45"/>
      <c r="R683" s="303"/>
      <c r="S683" s="303"/>
      <c r="T683" s="376"/>
      <c r="U683" s="303"/>
      <c r="V683" s="303"/>
      <c r="W683" s="376"/>
    </row>
    <row r="684" spans="1:24" s="19" customFormat="1" ht="15" customHeight="1">
      <c r="A684" s="80" t="s">
        <v>221</v>
      </c>
      <c r="B684" s="62">
        <v>8184008089802</v>
      </c>
      <c r="C684" s="355"/>
      <c r="D684" s="28"/>
      <c r="E684" s="29" t="s">
        <v>151</v>
      </c>
      <c r="F684" s="29" t="s">
        <v>217</v>
      </c>
      <c r="G684" s="29">
        <v>12</v>
      </c>
      <c r="H684" s="29">
        <v>144</v>
      </c>
      <c r="I684" s="30">
        <v>5.29703064</v>
      </c>
      <c r="J684" s="23"/>
      <c r="K684" s="54">
        <f t="shared" ref="K684:K685" si="355">I684*$M$4</f>
        <v>0</v>
      </c>
      <c r="L684" s="320"/>
      <c r="M684" s="77">
        <f t="shared" ref="M684:M685" si="356">L684*K684</f>
        <v>0</v>
      </c>
      <c r="N684" s="376" t="e">
        <f t="shared" si="334"/>
        <v>#REF!</v>
      </c>
      <c r="O684" s="374" t="e">
        <f>IF(B684="","",_xlfn.XLOOKUP(B684,#REF!,#REF!))</f>
        <v>#REF!</v>
      </c>
      <c r="P684" s="375">
        <f>IFERROR(IF(B684="","",_xlfn.XLOOKUP(B684,'[1]Order Sheet'!$A:$A,'[1]Order Sheet'!$T:$T)),0)</f>
        <v>60</v>
      </c>
      <c r="Q684" s="45"/>
      <c r="R684" s="303" t="e">
        <f t="shared" si="335"/>
        <v>#REF!</v>
      </c>
      <c r="S684" s="303" t="e">
        <f t="shared" si="336"/>
        <v>#REF!</v>
      </c>
      <c r="T684" s="376" t="e">
        <f t="shared" si="337"/>
        <v>#REF!</v>
      </c>
      <c r="U684" s="303">
        <f t="shared" ref="U684" si="357">+V684*0.34</f>
        <v>1.8009904176000002</v>
      </c>
      <c r="V684" s="303">
        <f>+I684</f>
        <v>5.29703064</v>
      </c>
      <c r="W684" s="376" t="e">
        <f>(+U684-O684)/U684</f>
        <v>#REF!</v>
      </c>
      <c r="X684" s="303">
        <f>+V684-I684</f>
        <v>0</v>
      </c>
    </row>
    <row r="685" spans="1:24" s="19" customFormat="1" ht="15" customHeight="1">
      <c r="A685" s="26"/>
      <c r="B685" s="63">
        <v>8184012129802</v>
      </c>
      <c r="C685" s="356"/>
      <c r="D685" s="21"/>
      <c r="E685" s="22" t="s">
        <v>153</v>
      </c>
      <c r="F685" s="22" t="s">
        <v>217</v>
      </c>
      <c r="G685" s="22">
        <v>12</v>
      </c>
      <c r="H685" s="22">
        <v>144</v>
      </c>
      <c r="I685" s="31">
        <v>6.0268907563025209</v>
      </c>
      <c r="J685" s="23"/>
      <c r="K685" s="55">
        <f t="shared" si="355"/>
        <v>0</v>
      </c>
      <c r="L685" s="321"/>
      <c r="M685" s="74">
        <f t="shared" si="356"/>
        <v>0</v>
      </c>
      <c r="N685" s="376" t="e">
        <f t="shared" si="334"/>
        <v>#REF!</v>
      </c>
      <c r="O685" s="374" t="e">
        <f>IF(B685="","",_xlfn.XLOOKUP(B685,#REF!,#REF!))</f>
        <v>#REF!</v>
      </c>
      <c r="P685" s="375">
        <f>IFERROR(IF(B685="","",_xlfn.XLOOKUP(B685,'[1]Order Sheet'!$A:$A,'[1]Order Sheet'!$T:$T)),0)</f>
        <v>37</v>
      </c>
      <c r="Q685" s="45"/>
      <c r="R685" s="303" t="e">
        <f t="shared" si="335"/>
        <v>#REF!</v>
      </c>
      <c r="S685" s="303" t="e">
        <f t="shared" si="336"/>
        <v>#REF!</v>
      </c>
      <c r="T685" s="376" t="e">
        <f t="shared" si="337"/>
        <v>#REF!</v>
      </c>
      <c r="U685" s="303" t="e">
        <f t="shared" si="342"/>
        <v>#REF!</v>
      </c>
      <c r="V685" s="303" t="e">
        <f>+U685/M$4</f>
        <v>#REF!</v>
      </c>
      <c r="W685" s="376" t="e">
        <f>(+U685-O685)/U685</f>
        <v>#REF!</v>
      </c>
      <c r="X685" s="303" t="e">
        <f>+V685-I685</f>
        <v>#REF!</v>
      </c>
    </row>
    <row r="686" spans="1:24" s="19" customFormat="1" ht="15" customHeight="1">
      <c r="A686" s="26"/>
      <c r="B686" s="81"/>
      <c r="C686" s="358"/>
      <c r="D686" s="41"/>
      <c r="E686" s="37"/>
      <c r="F686" s="37"/>
      <c r="G686" s="37"/>
      <c r="H686" s="37"/>
      <c r="I686" s="38"/>
      <c r="J686" s="23"/>
      <c r="K686" s="57"/>
      <c r="L686" s="331"/>
      <c r="M686" s="92"/>
      <c r="N686" s="376"/>
      <c r="Q686" s="45"/>
      <c r="R686" s="303"/>
      <c r="S686" s="303"/>
      <c r="T686" s="376"/>
      <c r="U686" s="303"/>
      <c r="V686" s="303"/>
      <c r="W686" s="376"/>
    </row>
    <row r="687" spans="1:24" s="19" customFormat="1" ht="15" customHeight="1">
      <c r="A687" s="26"/>
      <c r="B687" s="78"/>
      <c r="C687" s="65"/>
      <c r="D687" s="44"/>
      <c r="E687" s="45"/>
      <c r="F687" s="45"/>
      <c r="G687" s="45"/>
      <c r="H687" s="45"/>
      <c r="I687" s="48"/>
      <c r="J687" s="23"/>
      <c r="K687" s="58"/>
      <c r="L687" s="324"/>
      <c r="M687" s="91"/>
      <c r="N687" s="376"/>
      <c r="Q687" s="45"/>
      <c r="R687" s="303"/>
      <c r="S687" s="303"/>
      <c r="T687" s="376"/>
      <c r="U687" s="303"/>
      <c r="V687" s="303"/>
      <c r="W687" s="376"/>
    </row>
    <row r="688" spans="1:24" s="19" customFormat="1" ht="15" customHeight="1">
      <c r="A688" s="26"/>
      <c r="B688" s="78"/>
      <c r="C688" s="65"/>
      <c r="D688" s="44"/>
      <c r="E688" s="45"/>
      <c r="F688" s="45"/>
      <c r="G688" s="45"/>
      <c r="H688" s="45"/>
      <c r="I688" s="48"/>
      <c r="J688" s="23"/>
      <c r="K688" s="58"/>
      <c r="L688" s="324"/>
      <c r="M688" s="91"/>
      <c r="N688" s="376"/>
      <c r="Q688" s="45"/>
      <c r="R688" s="303"/>
      <c r="S688" s="303"/>
      <c r="T688" s="376"/>
      <c r="U688" s="303"/>
      <c r="V688" s="303"/>
      <c r="W688" s="376"/>
    </row>
    <row r="689" spans="1:24" s="19" customFormat="1" ht="15" customHeight="1" thickBot="1">
      <c r="A689" s="26"/>
      <c r="B689" s="309" t="s">
        <v>1062</v>
      </c>
      <c r="C689" s="359"/>
      <c r="D689" s="43"/>
      <c r="E689" s="39"/>
      <c r="F689" s="39"/>
      <c r="G689" s="39"/>
      <c r="H689" s="39"/>
      <c r="I689" s="40"/>
      <c r="J689" s="23"/>
      <c r="K689" s="59"/>
      <c r="L689" s="325"/>
      <c r="M689" s="61"/>
      <c r="N689" s="376"/>
      <c r="Q689" s="45"/>
      <c r="R689" s="303"/>
      <c r="S689" s="303"/>
      <c r="T689" s="376"/>
      <c r="U689" s="303"/>
      <c r="V689" s="303"/>
      <c r="W689" s="376"/>
    </row>
    <row r="690" spans="1:24" s="19" customFormat="1" ht="15" customHeight="1">
      <c r="A690" s="80" t="s">
        <v>33</v>
      </c>
      <c r="B690" s="64">
        <v>8183608089802</v>
      </c>
      <c r="C690" s="362"/>
      <c r="D690" s="35"/>
      <c r="E690" s="36" t="s">
        <v>151</v>
      </c>
      <c r="F690" s="36" t="s">
        <v>217</v>
      </c>
      <c r="G690" s="36">
        <v>12</v>
      </c>
      <c r="H690" s="36">
        <v>108</v>
      </c>
      <c r="I690" s="68">
        <v>6.4926050420168053</v>
      </c>
      <c r="J690" s="23"/>
      <c r="K690" s="102">
        <f t="shared" ref="K690:K691" si="358">I690*$M$4</f>
        <v>0</v>
      </c>
      <c r="L690" s="345"/>
      <c r="M690" s="103">
        <f t="shared" ref="M690:M691" si="359">L690*K690</f>
        <v>0</v>
      </c>
      <c r="N690" s="376" t="e">
        <f t="shared" si="334"/>
        <v>#REF!</v>
      </c>
      <c r="O690" s="374" t="e">
        <f>IF(B690="","",_xlfn.XLOOKUP(B690,#REF!,#REF!))</f>
        <v>#REF!</v>
      </c>
      <c r="P690" s="375">
        <f>IFERROR(IF(B690="","",_xlfn.XLOOKUP(B690,'[1]Order Sheet'!$A:$A,'[1]Order Sheet'!$T:$T)),0)</f>
        <v>2505</v>
      </c>
      <c r="Q690" s="45"/>
      <c r="R690" s="303" t="e">
        <f t="shared" si="335"/>
        <v>#REF!</v>
      </c>
      <c r="S690" s="303" t="e">
        <f t="shared" si="336"/>
        <v>#REF!</v>
      </c>
      <c r="T690" s="376" t="e">
        <f t="shared" si="337"/>
        <v>#REF!</v>
      </c>
      <c r="U690" s="303" t="e">
        <f t="shared" si="342"/>
        <v>#REF!</v>
      </c>
      <c r="V690" s="303" t="e">
        <f t="shared" ref="V690:V691" si="360">+U690/M$4</f>
        <v>#REF!</v>
      </c>
      <c r="W690" s="376" t="e">
        <f>(+U690-O690)/U690</f>
        <v>#REF!</v>
      </c>
      <c r="X690" s="303" t="e">
        <f t="shared" ref="X690:X691" si="361">+V690-I690</f>
        <v>#REF!</v>
      </c>
    </row>
    <row r="691" spans="1:24" s="19" customFormat="1" ht="15" customHeight="1">
      <c r="A691" s="26"/>
      <c r="B691" s="63">
        <v>8183612129802</v>
      </c>
      <c r="C691" s="356"/>
      <c r="D691" s="21"/>
      <c r="E691" s="22" t="s">
        <v>153</v>
      </c>
      <c r="F691" s="22" t="s">
        <v>217</v>
      </c>
      <c r="G691" s="22">
        <v>12</v>
      </c>
      <c r="H691" s="22">
        <v>108</v>
      </c>
      <c r="I691" s="31">
        <v>6.7665546218487398</v>
      </c>
      <c r="J691" s="23"/>
      <c r="K691" s="55">
        <f t="shared" si="358"/>
        <v>0</v>
      </c>
      <c r="L691" s="321"/>
      <c r="M691" s="74">
        <f t="shared" si="359"/>
        <v>0</v>
      </c>
      <c r="N691" s="376" t="e">
        <f t="shared" si="334"/>
        <v>#REF!</v>
      </c>
      <c r="O691" s="374" t="e">
        <f>IF(B691="","",_xlfn.XLOOKUP(B691,#REF!,#REF!))</f>
        <v>#REF!</v>
      </c>
      <c r="P691" s="375">
        <f>IFERROR(IF(B691="","",_xlfn.XLOOKUP(B691,'[1]Order Sheet'!$A:$A,'[1]Order Sheet'!$T:$T)),0)</f>
        <v>1340</v>
      </c>
      <c r="Q691" s="45"/>
      <c r="R691" s="303" t="e">
        <f t="shared" si="335"/>
        <v>#REF!</v>
      </c>
      <c r="S691" s="303" t="e">
        <f t="shared" si="336"/>
        <v>#REF!</v>
      </c>
      <c r="T691" s="376" t="e">
        <f t="shared" si="337"/>
        <v>#REF!</v>
      </c>
      <c r="U691" s="303" t="e">
        <f t="shared" si="342"/>
        <v>#REF!</v>
      </c>
      <c r="V691" s="303" t="e">
        <f t="shared" si="360"/>
        <v>#REF!</v>
      </c>
      <c r="W691" s="376" t="e">
        <f>(+U691-O691)/U691</f>
        <v>#REF!</v>
      </c>
      <c r="X691" s="303" t="e">
        <f t="shared" si="361"/>
        <v>#REF!</v>
      </c>
    </row>
    <row r="692" spans="1:24" s="19" customFormat="1" ht="15" customHeight="1">
      <c r="A692" s="26"/>
      <c r="B692" s="78"/>
      <c r="C692" s="65"/>
      <c r="D692" s="44"/>
      <c r="E692" s="45"/>
      <c r="F692" s="45"/>
      <c r="G692" s="45"/>
      <c r="H692" s="45"/>
      <c r="I692" s="48"/>
      <c r="J692" s="23"/>
      <c r="K692" s="58"/>
      <c r="L692" s="324"/>
      <c r="M692" s="91"/>
      <c r="N692" s="376"/>
      <c r="Q692" s="45"/>
      <c r="R692" s="303"/>
      <c r="S692" s="303"/>
      <c r="T692" s="376"/>
      <c r="U692" s="303"/>
      <c r="V692" s="303"/>
      <c r="W692" s="376"/>
    </row>
    <row r="693" spans="1:24" s="19" customFormat="1" ht="15" customHeight="1">
      <c r="A693" s="26"/>
      <c r="B693" s="78"/>
      <c r="C693" s="65"/>
      <c r="D693" s="44"/>
      <c r="E693" s="45"/>
      <c r="F693" s="45"/>
      <c r="G693" s="45"/>
      <c r="H693" s="45"/>
      <c r="I693" s="48"/>
      <c r="J693" s="23"/>
      <c r="K693" s="58"/>
      <c r="L693" s="324"/>
      <c r="M693" s="91"/>
      <c r="N693" s="376"/>
      <c r="Q693" s="45"/>
      <c r="R693" s="303"/>
      <c r="S693" s="303"/>
      <c r="T693" s="376"/>
      <c r="U693" s="303"/>
      <c r="V693" s="303"/>
      <c r="W693" s="376"/>
    </row>
    <row r="694" spans="1:24" s="19" customFormat="1" ht="15" customHeight="1">
      <c r="A694" s="26"/>
      <c r="B694" s="78"/>
      <c r="C694" s="65"/>
      <c r="D694" s="44"/>
      <c r="E694" s="45"/>
      <c r="F694" s="45"/>
      <c r="G694" s="45"/>
      <c r="H694" s="45"/>
      <c r="I694" s="48"/>
      <c r="J694" s="23"/>
      <c r="K694" s="58"/>
      <c r="L694" s="324"/>
      <c r="M694" s="91"/>
      <c r="N694" s="376"/>
      <c r="Q694" s="45"/>
      <c r="R694" s="303"/>
      <c r="S694" s="303"/>
      <c r="T694" s="376"/>
      <c r="U694" s="303"/>
      <c r="V694" s="303"/>
      <c r="W694" s="376"/>
    </row>
    <row r="695" spans="1:24" s="19" customFormat="1" ht="15" customHeight="1" thickBot="1">
      <c r="A695" s="27"/>
      <c r="B695" s="309" t="s">
        <v>1063</v>
      </c>
      <c r="C695" s="359"/>
      <c r="D695" s="43"/>
      <c r="E695" s="39"/>
      <c r="F695" s="39"/>
      <c r="G695" s="39"/>
      <c r="H695" s="39"/>
      <c r="I695" s="40"/>
      <c r="J695" s="23"/>
      <c r="K695" s="59"/>
      <c r="L695" s="325"/>
      <c r="M695" s="61"/>
      <c r="N695" s="376"/>
      <c r="Q695" s="45"/>
      <c r="R695" s="303"/>
      <c r="S695" s="303"/>
      <c r="T695" s="376"/>
      <c r="U695" s="303"/>
      <c r="V695" s="303"/>
      <c r="W695" s="376"/>
    </row>
    <row r="696" spans="1:24" s="19" customFormat="1" ht="15" customHeight="1">
      <c r="A696" s="80" t="s">
        <v>220</v>
      </c>
      <c r="B696" s="64">
        <v>8182208089802</v>
      </c>
      <c r="C696" s="362"/>
      <c r="D696" s="35"/>
      <c r="E696" s="36" t="s">
        <v>151</v>
      </c>
      <c r="F696" s="36" t="s">
        <v>161</v>
      </c>
      <c r="G696" s="36">
        <v>12</v>
      </c>
      <c r="H696" s="36">
        <v>108</v>
      </c>
      <c r="I696" s="68">
        <v>7.451254800000001</v>
      </c>
      <c r="J696" s="23"/>
      <c r="K696" s="102">
        <f t="shared" ref="K696:K697" si="362">I696*$M$4</f>
        <v>0</v>
      </c>
      <c r="L696" s="345"/>
      <c r="M696" s="103">
        <f t="shared" ref="M696:M697" si="363">L696*K696</f>
        <v>0</v>
      </c>
      <c r="N696" s="376" t="e">
        <f t="shared" si="334"/>
        <v>#REF!</v>
      </c>
      <c r="O696" s="374" t="e">
        <f>IF(B696="","",_xlfn.XLOOKUP(B696,#REF!,#REF!))</f>
        <v>#REF!</v>
      </c>
      <c r="P696" s="375">
        <f>IFERROR(IF(B696="","",_xlfn.XLOOKUP(B696,'[1]Order Sheet'!$A:$A,'[1]Order Sheet'!$T:$T)),0)</f>
        <v>10</v>
      </c>
      <c r="Q696" s="45"/>
      <c r="R696" s="303" t="e">
        <f t="shared" si="335"/>
        <v>#REF!</v>
      </c>
      <c r="S696" s="303" t="e">
        <f t="shared" si="336"/>
        <v>#REF!</v>
      </c>
      <c r="T696" s="376" t="e">
        <f t="shared" si="337"/>
        <v>#REF!</v>
      </c>
      <c r="U696" s="303">
        <f t="shared" ref="U696:U697" si="364">+V696*0.34</f>
        <v>2.5334266320000003</v>
      </c>
      <c r="V696" s="303">
        <f t="shared" ref="V696:V697" si="365">+I696</f>
        <v>7.451254800000001</v>
      </c>
      <c r="W696" s="376" t="e">
        <f>(+U696-O696)/U696</f>
        <v>#REF!</v>
      </c>
      <c r="X696" s="303">
        <f t="shared" ref="X696:X697" si="366">+V696-I696</f>
        <v>0</v>
      </c>
    </row>
    <row r="697" spans="1:24" s="19" customFormat="1" ht="15" customHeight="1">
      <c r="A697" s="26"/>
      <c r="B697" s="63">
        <v>8182212129802</v>
      </c>
      <c r="C697" s="356"/>
      <c r="D697" s="21"/>
      <c r="E697" s="22" t="s">
        <v>153</v>
      </c>
      <c r="F697" s="22" t="s">
        <v>161</v>
      </c>
      <c r="G697" s="22">
        <v>12</v>
      </c>
      <c r="H697" s="22">
        <v>108</v>
      </c>
      <c r="I697" s="31">
        <v>6.1380633600000012</v>
      </c>
      <c r="J697" s="23"/>
      <c r="K697" s="55">
        <f t="shared" si="362"/>
        <v>0</v>
      </c>
      <c r="L697" s="321"/>
      <c r="M697" s="74">
        <f t="shared" si="363"/>
        <v>0</v>
      </c>
      <c r="N697" s="376" t="e">
        <f t="shared" si="334"/>
        <v>#REF!</v>
      </c>
      <c r="O697" s="374" t="e">
        <f>IF(B697="","",_xlfn.XLOOKUP(B697,#REF!,#REF!))</f>
        <v>#REF!</v>
      </c>
      <c r="P697" s="375">
        <f>IFERROR(IF(B697="","",_xlfn.XLOOKUP(B697,'[1]Order Sheet'!$A:$A,'[1]Order Sheet'!$T:$T)),0)</f>
        <v>15</v>
      </c>
      <c r="Q697" s="45"/>
      <c r="R697" s="303" t="e">
        <f t="shared" si="335"/>
        <v>#REF!</v>
      </c>
      <c r="S697" s="303" t="e">
        <f t="shared" si="336"/>
        <v>#REF!</v>
      </c>
      <c r="T697" s="376" t="e">
        <f t="shared" si="337"/>
        <v>#REF!</v>
      </c>
      <c r="U697" s="303">
        <f t="shared" si="364"/>
        <v>2.0869415424000004</v>
      </c>
      <c r="V697" s="303">
        <f t="shared" si="365"/>
        <v>6.1380633600000012</v>
      </c>
      <c r="W697" s="376" t="e">
        <f>(+U697-O697)/U697</f>
        <v>#REF!</v>
      </c>
      <c r="X697" s="303">
        <f t="shared" si="366"/>
        <v>0</v>
      </c>
    </row>
    <row r="698" spans="1:24" s="19" customFormat="1" ht="15" customHeight="1">
      <c r="A698" s="26"/>
      <c r="B698" s="78"/>
      <c r="C698" s="65"/>
      <c r="D698" s="44"/>
      <c r="E698" s="45"/>
      <c r="F698" s="45"/>
      <c r="G698" s="45"/>
      <c r="H698" s="45"/>
      <c r="I698" s="48"/>
      <c r="J698" s="23"/>
      <c r="K698" s="58"/>
      <c r="L698" s="324"/>
      <c r="M698" s="91"/>
      <c r="N698" s="376"/>
      <c r="Q698" s="45"/>
      <c r="R698" s="303"/>
      <c r="S698" s="303"/>
      <c r="T698" s="376"/>
      <c r="U698" s="303"/>
      <c r="V698" s="303"/>
      <c r="W698" s="376"/>
    </row>
    <row r="699" spans="1:24" s="19" customFormat="1" ht="15" customHeight="1">
      <c r="A699" s="26"/>
      <c r="B699" s="78"/>
      <c r="C699" s="65"/>
      <c r="D699" s="44"/>
      <c r="E699" s="45"/>
      <c r="F699" s="45"/>
      <c r="G699" s="45"/>
      <c r="H699" s="45"/>
      <c r="I699" s="48"/>
      <c r="J699" s="23"/>
      <c r="K699" s="58"/>
      <c r="L699" s="324"/>
      <c r="M699" s="91"/>
      <c r="N699" s="376"/>
      <c r="Q699" s="45"/>
      <c r="R699" s="303"/>
      <c r="S699" s="303"/>
      <c r="T699" s="376"/>
      <c r="U699" s="303"/>
      <c r="V699" s="303"/>
      <c r="W699" s="376"/>
    </row>
    <row r="700" spans="1:24" s="19" customFormat="1" ht="15" customHeight="1">
      <c r="A700" s="26"/>
      <c r="B700" s="78"/>
      <c r="C700" s="65"/>
      <c r="D700" s="44"/>
      <c r="E700" s="45"/>
      <c r="F700" s="45"/>
      <c r="G700" s="45"/>
      <c r="H700" s="45"/>
      <c r="I700" s="48"/>
      <c r="J700" s="23"/>
      <c r="K700" s="58"/>
      <c r="L700" s="324"/>
      <c r="M700" s="91"/>
      <c r="N700" s="376"/>
      <c r="Q700" s="45"/>
      <c r="R700" s="303"/>
      <c r="S700" s="303"/>
      <c r="T700" s="376"/>
      <c r="U700" s="303"/>
      <c r="V700" s="303"/>
      <c r="W700" s="376"/>
    </row>
    <row r="701" spans="1:24" s="19" customFormat="1" ht="15" customHeight="1" thickBot="1">
      <c r="A701" s="27"/>
      <c r="B701" s="309" t="s">
        <v>1064</v>
      </c>
      <c r="C701" s="359"/>
      <c r="D701" s="43"/>
      <c r="E701" s="39"/>
      <c r="F701" s="39"/>
      <c r="G701" s="39"/>
      <c r="H701" s="39"/>
      <c r="I701" s="40"/>
      <c r="J701" s="23"/>
      <c r="K701" s="59"/>
      <c r="L701" s="325"/>
      <c r="M701" s="61"/>
      <c r="N701" s="376"/>
      <c r="Q701" s="45"/>
      <c r="R701" s="303"/>
      <c r="S701" s="303"/>
      <c r="T701" s="376"/>
      <c r="U701" s="303"/>
      <c r="V701" s="303"/>
      <c r="W701" s="376"/>
    </row>
    <row r="702" spans="1:24" s="6" customFormat="1" ht="15" customHeight="1">
      <c r="B702" s="7"/>
      <c r="C702" s="7"/>
      <c r="D702" s="8"/>
      <c r="H702" s="9"/>
      <c r="I702" s="10"/>
      <c r="K702" s="53"/>
      <c r="L702" s="276"/>
      <c r="M702" s="60"/>
      <c r="N702" s="376"/>
      <c r="Q702" s="45"/>
      <c r="R702" s="303"/>
      <c r="S702" s="303"/>
      <c r="T702" s="376"/>
      <c r="U702" s="303"/>
      <c r="V702" s="303"/>
      <c r="W702" s="376"/>
    </row>
    <row r="703" spans="1:24" s="6" customFormat="1" ht="15" customHeight="1">
      <c r="B703" s="7"/>
      <c r="C703" s="7"/>
      <c r="D703" s="8"/>
      <c r="H703" s="9"/>
      <c r="I703" s="10"/>
      <c r="K703" s="53"/>
      <c r="L703" s="276"/>
      <c r="M703" s="60"/>
      <c r="N703" s="376"/>
      <c r="Q703" s="45"/>
      <c r="R703" s="303"/>
      <c r="S703" s="303"/>
      <c r="T703" s="376"/>
      <c r="U703" s="303"/>
      <c r="V703" s="303"/>
      <c r="W703" s="376"/>
    </row>
    <row r="704" spans="1:24" s="6" customFormat="1" ht="15" customHeight="1">
      <c r="B704" s="391" t="s">
        <v>216</v>
      </c>
      <c r="C704" s="391"/>
      <c r="D704" s="391"/>
      <c r="E704" s="391"/>
      <c r="F704" s="391"/>
      <c r="G704" s="391"/>
      <c r="H704" s="391"/>
      <c r="I704" s="10"/>
      <c r="K704" s="10"/>
      <c r="L704" s="276"/>
      <c r="M704" s="60"/>
      <c r="N704" s="376"/>
      <c r="Q704" s="45"/>
      <c r="R704" s="303"/>
      <c r="S704" s="303"/>
      <c r="T704" s="376"/>
      <c r="U704" s="303"/>
      <c r="V704" s="303"/>
      <c r="W704" s="376"/>
    </row>
    <row r="705" spans="1:24" ht="15" customHeight="1">
      <c r="B705" s="391"/>
      <c r="C705" s="391"/>
      <c r="D705" s="391"/>
      <c r="E705" s="391"/>
      <c r="F705" s="391"/>
      <c r="G705" s="391"/>
      <c r="H705" s="391"/>
      <c r="N705" s="376"/>
      <c r="Q705" s="45"/>
      <c r="R705" s="303"/>
      <c r="S705" s="303"/>
      <c r="T705" s="376"/>
      <c r="U705" s="303"/>
      <c r="V705" s="303"/>
      <c r="W705" s="376"/>
    </row>
    <row r="706" spans="1:24" ht="15" customHeight="1">
      <c r="A706" s="34"/>
      <c r="B706" s="391"/>
      <c r="C706" s="391"/>
      <c r="D706" s="391"/>
      <c r="E706" s="391"/>
      <c r="F706" s="391"/>
      <c r="G706" s="391"/>
      <c r="H706" s="391"/>
      <c r="I706" s="12"/>
      <c r="K706" s="24"/>
      <c r="L706" s="279"/>
      <c r="M706" s="90"/>
      <c r="N706" s="376"/>
      <c r="Q706" s="45"/>
      <c r="R706" s="303"/>
      <c r="S706" s="303"/>
      <c r="T706" s="376"/>
      <c r="U706" s="303"/>
      <c r="V706" s="303"/>
      <c r="W706" s="376"/>
    </row>
    <row r="707" spans="1:24" ht="15" customHeight="1">
      <c r="K707" s="24"/>
      <c r="L707" s="281"/>
      <c r="M707" s="24"/>
      <c r="N707" s="376"/>
      <c r="Q707" s="45"/>
      <c r="R707" s="303"/>
      <c r="S707" s="303"/>
      <c r="T707" s="376"/>
      <c r="U707" s="303"/>
      <c r="V707" s="303"/>
      <c r="W707" s="376"/>
    </row>
    <row r="708" spans="1:24" ht="15" customHeight="1">
      <c r="K708" s="24"/>
      <c r="L708" s="281"/>
      <c r="M708" s="24"/>
      <c r="N708" s="376"/>
      <c r="Q708" s="45"/>
      <c r="R708" s="303"/>
      <c r="S708" s="303"/>
      <c r="T708" s="376"/>
      <c r="U708" s="303"/>
      <c r="V708" s="303"/>
      <c r="W708" s="376"/>
    </row>
    <row r="709" spans="1:24" ht="15" customHeight="1">
      <c r="K709" s="24"/>
      <c r="L709" s="281"/>
      <c r="M709" s="24"/>
      <c r="N709" s="376"/>
      <c r="Q709" s="45"/>
      <c r="R709" s="303"/>
      <c r="S709" s="303"/>
      <c r="T709" s="376"/>
      <c r="U709" s="303"/>
      <c r="V709" s="303"/>
      <c r="W709" s="376"/>
    </row>
    <row r="710" spans="1:24" s="14" customFormat="1" ht="19.5" customHeight="1">
      <c r="A710" s="317" t="s">
        <v>275</v>
      </c>
      <c r="B710" s="13"/>
      <c r="C710" s="13"/>
      <c r="D710" s="16"/>
      <c r="H710" s="283" t="s">
        <v>215</v>
      </c>
      <c r="I710" s="17"/>
      <c r="J710" s="2"/>
      <c r="K710" s="46"/>
      <c r="L710" s="279"/>
      <c r="M710" s="24"/>
      <c r="N710" s="376"/>
      <c r="Q710" s="45"/>
      <c r="R710" s="303"/>
      <c r="S710" s="303"/>
      <c r="T710" s="376"/>
      <c r="U710" s="303"/>
      <c r="V710" s="303"/>
      <c r="W710" s="376"/>
    </row>
    <row r="711" spans="1:24" s="14" customFormat="1" ht="21" thickBot="1">
      <c r="A711" s="15"/>
      <c r="B711" s="13"/>
      <c r="C711" s="13"/>
      <c r="D711" s="16"/>
      <c r="H711" s="67"/>
      <c r="I711" s="18"/>
      <c r="J711" s="2"/>
      <c r="K711" s="46"/>
      <c r="L711" s="285"/>
      <c r="M711" s="46"/>
      <c r="N711" s="376"/>
      <c r="Q711" s="45"/>
      <c r="R711" s="303"/>
      <c r="S711" s="303"/>
      <c r="T711" s="376"/>
      <c r="U711" s="303"/>
      <c r="V711" s="303"/>
      <c r="W711" s="376"/>
    </row>
    <row r="712" spans="1:24" s="19" customFormat="1" ht="15" customHeight="1">
      <c r="A712" s="286" t="s">
        <v>9</v>
      </c>
      <c r="B712" s="287"/>
      <c r="C712" s="287"/>
      <c r="D712" s="288" t="s">
        <v>13</v>
      </c>
      <c r="E712" s="289"/>
      <c r="F712" s="289"/>
      <c r="G712" s="390" t="s">
        <v>24</v>
      </c>
      <c r="H712" s="390"/>
      <c r="I712" s="290"/>
      <c r="J712" s="1"/>
      <c r="K712" s="291" t="s">
        <v>2</v>
      </c>
      <c r="L712" s="292" t="s">
        <v>3</v>
      </c>
      <c r="M712" s="293"/>
      <c r="N712" s="376"/>
      <c r="Q712" s="45"/>
      <c r="R712" s="303"/>
      <c r="S712" s="303"/>
      <c r="T712" s="376"/>
      <c r="U712" s="303"/>
      <c r="V712" s="303"/>
      <c r="W712" s="376"/>
    </row>
    <row r="713" spans="1:24" s="19" customFormat="1" ht="15" customHeight="1" thickBot="1">
      <c r="A713" s="294"/>
      <c r="B713" s="295" t="s">
        <v>4</v>
      </c>
      <c r="C713" s="295"/>
      <c r="D713" s="296" t="s">
        <v>14</v>
      </c>
      <c r="E713" s="297" t="s">
        <v>5</v>
      </c>
      <c r="F713" s="297" t="s">
        <v>150</v>
      </c>
      <c r="G713" s="297" t="s">
        <v>22</v>
      </c>
      <c r="H713" s="297" t="s">
        <v>23</v>
      </c>
      <c r="I713" s="298"/>
      <c r="J713" s="1"/>
      <c r="K713" s="299" t="s">
        <v>6</v>
      </c>
      <c r="L713" s="300" t="s">
        <v>7</v>
      </c>
      <c r="M713" s="301" t="s">
        <v>8</v>
      </c>
      <c r="N713" s="376"/>
      <c r="Q713" s="45"/>
      <c r="R713" s="303"/>
      <c r="S713" s="303"/>
      <c r="T713" s="376"/>
      <c r="U713" s="303"/>
      <c r="V713" s="303"/>
      <c r="W713" s="376"/>
    </row>
    <row r="714" spans="1:24" s="23" customFormat="1" ht="16">
      <c r="A714" s="80" t="s">
        <v>221</v>
      </c>
      <c r="B714" s="62">
        <v>8184208089802</v>
      </c>
      <c r="C714" s="355"/>
      <c r="D714" s="28"/>
      <c r="E714" s="29" t="s">
        <v>151</v>
      </c>
      <c r="F714" s="29" t="s">
        <v>217</v>
      </c>
      <c r="G714" s="29">
        <v>12</v>
      </c>
      <c r="H714" s="29">
        <v>144</v>
      </c>
      <c r="I714" s="30">
        <v>6.3871344537815133</v>
      </c>
      <c r="K714" s="54">
        <f t="shared" ref="K714:K715" si="367">I714*$M$4</f>
        <v>0</v>
      </c>
      <c r="L714" s="320"/>
      <c r="M714" s="77">
        <f t="shared" ref="M714:M715" si="368">L714*K714</f>
        <v>0</v>
      </c>
      <c r="N714" s="376" t="e">
        <f t="shared" si="334"/>
        <v>#REF!</v>
      </c>
      <c r="O714" s="374" t="e">
        <f>IF(B714="","",_xlfn.XLOOKUP(B714,#REF!,#REF!))</f>
        <v>#REF!</v>
      </c>
      <c r="P714" s="375">
        <f>IFERROR(IF(B714="","",_xlfn.XLOOKUP(B714,'[1]Order Sheet'!$A:$A,'[1]Order Sheet'!$T:$T)),0)</f>
        <v>354</v>
      </c>
      <c r="Q714" s="45"/>
      <c r="R714" s="303" t="e">
        <f t="shared" si="335"/>
        <v>#REF!</v>
      </c>
      <c r="S714" s="303" t="e">
        <f t="shared" si="336"/>
        <v>#REF!</v>
      </c>
      <c r="T714" s="376" t="e">
        <f t="shared" si="337"/>
        <v>#REF!</v>
      </c>
      <c r="U714" s="303" t="e">
        <f t="shared" si="342"/>
        <v>#REF!</v>
      </c>
      <c r="V714" s="303" t="e">
        <f t="shared" ref="V714:V715" si="369">+U714/M$4</f>
        <v>#REF!</v>
      </c>
      <c r="W714" s="376" t="e">
        <f>(+U714-O714)/U714</f>
        <v>#REF!</v>
      </c>
      <c r="X714" s="303" t="e">
        <f t="shared" ref="X714:X715" si="370">+V714-I714</f>
        <v>#REF!</v>
      </c>
    </row>
    <row r="715" spans="1:24" s="23" customFormat="1" ht="15">
      <c r="A715" s="26"/>
      <c r="B715" s="63">
        <v>8184212129802</v>
      </c>
      <c r="C715" s="356"/>
      <c r="D715" s="21"/>
      <c r="E715" s="22" t="s">
        <v>153</v>
      </c>
      <c r="F715" s="22" t="s">
        <v>217</v>
      </c>
      <c r="G715" s="22">
        <v>12</v>
      </c>
      <c r="H715" s="22">
        <v>144</v>
      </c>
      <c r="I715" s="31">
        <v>6.3350840336134455</v>
      </c>
      <c r="K715" s="55">
        <f t="shared" si="367"/>
        <v>0</v>
      </c>
      <c r="L715" s="321"/>
      <c r="M715" s="74">
        <f t="shared" si="368"/>
        <v>0</v>
      </c>
      <c r="N715" s="376" t="e">
        <f t="shared" ref="N715:N778" si="371">IF(B715="","",(K715-O715)/K715)</f>
        <v>#REF!</v>
      </c>
      <c r="O715" s="374" t="e">
        <f>IF(B715="","",_xlfn.XLOOKUP(B715,#REF!,#REF!))</f>
        <v>#REF!</v>
      </c>
      <c r="P715" s="375">
        <f>IFERROR(IF(B715="","",_xlfn.XLOOKUP(B715,'[1]Order Sheet'!$A:$A,'[1]Order Sheet'!$T:$T)),0)</f>
        <v>348</v>
      </c>
      <c r="Q715" s="45"/>
      <c r="R715" s="303" t="e">
        <f t="shared" ref="R715:R778" si="372">O715/0.7</f>
        <v>#REF!</v>
      </c>
      <c r="S715" s="303" t="e">
        <f t="shared" ref="S715:S778" si="373">R715-O715</f>
        <v>#REF!</v>
      </c>
      <c r="T715" s="376" t="e">
        <f t="shared" ref="T715:T778" si="374">+S715/R715</f>
        <v>#REF!</v>
      </c>
      <c r="U715" s="303" t="e">
        <f t="shared" ref="U715:U761" si="375">IF(T715&gt;N715,R715,K715)</f>
        <v>#REF!</v>
      </c>
      <c r="V715" s="303" t="e">
        <f t="shared" si="369"/>
        <v>#REF!</v>
      </c>
      <c r="W715" s="376" t="e">
        <f>(+U715-O715)/U715</f>
        <v>#REF!</v>
      </c>
      <c r="X715" s="303" t="e">
        <f t="shared" si="370"/>
        <v>#REF!</v>
      </c>
    </row>
    <row r="716" spans="1:24" s="23" customFormat="1" ht="15">
      <c r="A716" s="26"/>
      <c r="B716" s="78"/>
      <c r="C716" s="65"/>
      <c r="D716" s="44"/>
      <c r="E716" s="45"/>
      <c r="F716" s="45"/>
      <c r="G716" s="45"/>
      <c r="H716" s="45"/>
      <c r="I716" s="48"/>
      <c r="K716" s="58"/>
      <c r="L716" s="324"/>
      <c r="M716" s="91"/>
      <c r="N716" s="376"/>
      <c r="Q716" s="45"/>
      <c r="R716" s="303"/>
      <c r="S716" s="303"/>
      <c r="T716" s="376"/>
      <c r="U716" s="303"/>
      <c r="V716" s="303"/>
      <c r="W716" s="376"/>
    </row>
    <row r="717" spans="1:24" s="23" customFormat="1" ht="15">
      <c r="A717" s="26"/>
      <c r="B717" s="78"/>
      <c r="C717" s="65"/>
      <c r="D717" s="44"/>
      <c r="E717" s="45"/>
      <c r="F717" s="45"/>
      <c r="G717" s="45"/>
      <c r="H717" s="45"/>
      <c r="I717" s="48"/>
      <c r="K717" s="58"/>
      <c r="L717" s="324"/>
      <c r="M717" s="91"/>
      <c r="N717" s="376"/>
      <c r="Q717" s="45"/>
      <c r="R717" s="303"/>
      <c r="S717" s="303"/>
      <c r="T717" s="376"/>
      <c r="U717" s="303"/>
      <c r="V717" s="303"/>
      <c r="W717" s="376"/>
    </row>
    <row r="718" spans="1:24" s="23" customFormat="1" ht="15">
      <c r="A718" s="26"/>
      <c r="B718" s="78"/>
      <c r="C718" s="65"/>
      <c r="D718" s="44"/>
      <c r="E718" s="45"/>
      <c r="F718" s="45"/>
      <c r="G718" s="45"/>
      <c r="H718" s="45"/>
      <c r="I718" s="48"/>
      <c r="K718" s="58"/>
      <c r="L718" s="324"/>
      <c r="M718" s="91"/>
      <c r="N718" s="376"/>
      <c r="Q718" s="45"/>
      <c r="R718" s="303"/>
      <c r="S718" s="303"/>
      <c r="T718" s="376"/>
      <c r="U718" s="303"/>
      <c r="V718" s="303"/>
      <c r="W718" s="376"/>
    </row>
    <row r="719" spans="1:24" s="23" customFormat="1" ht="16" thickBot="1">
      <c r="A719" s="27"/>
      <c r="B719" s="346" t="s">
        <v>1065</v>
      </c>
      <c r="C719" s="369"/>
      <c r="D719" s="43"/>
      <c r="E719" s="39"/>
      <c r="F719" s="39"/>
      <c r="G719" s="39"/>
      <c r="H719" s="39"/>
      <c r="I719" s="40"/>
      <c r="K719" s="59"/>
      <c r="L719" s="325"/>
      <c r="M719" s="61"/>
      <c r="N719" s="376"/>
      <c r="Q719" s="45"/>
      <c r="R719" s="303"/>
      <c r="S719" s="303"/>
      <c r="T719" s="376"/>
      <c r="U719" s="303"/>
      <c r="V719" s="303"/>
      <c r="W719" s="376"/>
    </row>
    <row r="720" spans="1:24" s="23" customFormat="1" ht="16">
      <c r="A720" s="80" t="s">
        <v>33</v>
      </c>
      <c r="B720" s="62">
        <v>8183808089802</v>
      </c>
      <c r="C720" s="355"/>
      <c r="D720" s="28"/>
      <c r="E720" s="36" t="s">
        <v>151</v>
      </c>
      <c r="F720" s="36" t="s">
        <v>217</v>
      </c>
      <c r="G720" s="29">
        <v>12</v>
      </c>
      <c r="H720" s="29">
        <v>108</v>
      </c>
      <c r="I720" s="30">
        <v>6.7665546218487398</v>
      </c>
      <c r="K720" s="54">
        <f t="shared" ref="K720:K721" si="376">I720*$M$4</f>
        <v>0</v>
      </c>
      <c r="L720" s="320"/>
      <c r="M720" s="77">
        <f t="shared" ref="M720:M721" si="377">L720*K720</f>
        <v>0</v>
      </c>
      <c r="N720" s="376" t="e">
        <f t="shared" si="371"/>
        <v>#REF!</v>
      </c>
      <c r="O720" s="374" t="e">
        <f>IF(B720="","",_xlfn.XLOOKUP(B720,#REF!,#REF!))</f>
        <v>#REF!</v>
      </c>
      <c r="P720" s="375">
        <f>IFERROR(IF(B720="","",_xlfn.XLOOKUP(B720,'[1]Order Sheet'!$A:$A,'[1]Order Sheet'!$T:$T)),0)</f>
        <v>348</v>
      </c>
      <c r="Q720" s="45"/>
      <c r="R720" s="303" t="e">
        <f t="shared" si="372"/>
        <v>#REF!</v>
      </c>
      <c r="S720" s="303" t="e">
        <f t="shared" si="373"/>
        <v>#REF!</v>
      </c>
      <c r="T720" s="376" t="e">
        <f t="shared" si="374"/>
        <v>#REF!</v>
      </c>
      <c r="U720" s="303" t="e">
        <f t="shared" si="375"/>
        <v>#REF!</v>
      </c>
      <c r="V720" s="303" t="e">
        <f>+U720/M$4</f>
        <v>#REF!</v>
      </c>
      <c r="W720" s="376" t="e">
        <f>(+U720-O720)/U720</f>
        <v>#REF!</v>
      </c>
      <c r="X720" s="303" t="e">
        <f t="shared" ref="X720:X721" si="378">+V720-I720</f>
        <v>#REF!</v>
      </c>
    </row>
    <row r="721" spans="1:24" s="23" customFormat="1" ht="15">
      <c r="A721" s="26"/>
      <c r="B721" s="63">
        <v>8183812129802</v>
      </c>
      <c r="C721" s="356"/>
      <c r="D721" s="21"/>
      <c r="E721" s="22" t="s">
        <v>153</v>
      </c>
      <c r="F721" s="22" t="s">
        <v>217</v>
      </c>
      <c r="G721" s="22">
        <v>12</v>
      </c>
      <c r="H721" s="22">
        <v>108</v>
      </c>
      <c r="I721" s="31">
        <v>7.20042048</v>
      </c>
      <c r="K721" s="55">
        <f t="shared" si="376"/>
        <v>0</v>
      </c>
      <c r="L721" s="321"/>
      <c r="M721" s="74">
        <f t="shared" si="377"/>
        <v>0</v>
      </c>
      <c r="N721" s="376" t="e">
        <f t="shared" si="371"/>
        <v>#REF!</v>
      </c>
      <c r="O721" s="374" t="e">
        <f>IF(B721="","",_xlfn.XLOOKUP(B721,#REF!,#REF!))</f>
        <v>#REF!</v>
      </c>
      <c r="P721" s="375">
        <f>IFERROR(IF(B721="","",_xlfn.XLOOKUP(B721,'[1]Order Sheet'!$A:$A,'[1]Order Sheet'!$T:$T)),0)</f>
        <v>198</v>
      </c>
      <c r="Q721" s="45"/>
      <c r="R721" s="303" t="e">
        <f t="shared" si="372"/>
        <v>#REF!</v>
      </c>
      <c r="S721" s="303" t="e">
        <f t="shared" si="373"/>
        <v>#REF!</v>
      </c>
      <c r="T721" s="376" t="e">
        <f t="shared" si="374"/>
        <v>#REF!</v>
      </c>
      <c r="U721" s="303" t="e">
        <f t="shared" si="375"/>
        <v>#REF!</v>
      </c>
      <c r="V721" s="303">
        <f>+I721</f>
        <v>7.20042048</v>
      </c>
      <c r="W721" s="376" t="e">
        <f>(+U721-O721)/U721</f>
        <v>#REF!</v>
      </c>
      <c r="X721" s="303">
        <f t="shared" si="378"/>
        <v>0</v>
      </c>
    </row>
    <row r="722" spans="1:24" s="23" customFormat="1" ht="15">
      <c r="A722" s="26"/>
      <c r="B722" s="78"/>
      <c r="C722" s="65"/>
      <c r="D722" s="44"/>
      <c r="E722" s="45"/>
      <c r="F722" s="45"/>
      <c r="G722" s="45"/>
      <c r="H722" s="45"/>
      <c r="I722" s="48"/>
      <c r="K722" s="58"/>
      <c r="L722" s="324"/>
      <c r="M722" s="91"/>
      <c r="N722" s="376"/>
      <c r="Q722" s="45"/>
      <c r="R722" s="303"/>
      <c r="S722" s="303"/>
      <c r="T722" s="376"/>
      <c r="U722" s="303"/>
      <c r="V722" s="303"/>
      <c r="W722" s="376"/>
    </row>
    <row r="723" spans="1:24" s="23" customFormat="1" ht="15">
      <c r="A723" s="26"/>
      <c r="B723" s="78"/>
      <c r="C723" s="65"/>
      <c r="D723" s="44"/>
      <c r="E723" s="45"/>
      <c r="F723" s="45"/>
      <c r="G723" s="45"/>
      <c r="H723" s="45"/>
      <c r="I723" s="48"/>
      <c r="K723" s="58"/>
      <c r="L723" s="324"/>
      <c r="M723" s="91"/>
      <c r="N723" s="376"/>
      <c r="Q723" s="45"/>
      <c r="R723" s="303"/>
      <c r="S723" s="303"/>
      <c r="T723" s="376"/>
      <c r="U723" s="303"/>
      <c r="V723" s="303"/>
      <c r="W723" s="376"/>
    </row>
    <row r="724" spans="1:24" s="23" customFormat="1" ht="15">
      <c r="A724" s="26"/>
      <c r="B724" s="78"/>
      <c r="C724" s="65"/>
      <c r="D724" s="44"/>
      <c r="E724" s="45"/>
      <c r="F724" s="45"/>
      <c r="G724" s="45"/>
      <c r="H724" s="45"/>
      <c r="I724" s="48"/>
      <c r="K724" s="58"/>
      <c r="L724" s="324"/>
      <c r="M724" s="91"/>
      <c r="N724" s="376"/>
      <c r="Q724" s="45"/>
      <c r="R724" s="303"/>
      <c r="S724" s="303"/>
      <c r="T724" s="376"/>
      <c r="U724" s="303"/>
      <c r="V724" s="303"/>
      <c r="W724" s="376"/>
    </row>
    <row r="725" spans="1:24" s="23" customFormat="1" ht="16" thickBot="1">
      <c r="A725" s="27"/>
      <c r="B725" s="346" t="s">
        <v>1066</v>
      </c>
      <c r="C725" s="369"/>
      <c r="D725" s="43"/>
      <c r="E725" s="39"/>
      <c r="F725" s="39"/>
      <c r="G725" s="39"/>
      <c r="H725" s="39"/>
      <c r="I725" s="40"/>
      <c r="K725" s="59"/>
      <c r="L725" s="325"/>
      <c r="M725" s="61"/>
      <c r="N725" s="376"/>
      <c r="Q725" s="45"/>
      <c r="R725" s="303"/>
      <c r="S725" s="303"/>
      <c r="T725" s="376"/>
      <c r="U725" s="303"/>
      <c r="V725" s="303"/>
      <c r="W725" s="376"/>
    </row>
    <row r="726" spans="1:24" s="19" customFormat="1" ht="15" customHeight="1">
      <c r="A726" s="80" t="s">
        <v>220</v>
      </c>
      <c r="B726" s="64">
        <v>8182408089802</v>
      </c>
      <c r="C726" s="362"/>
      <c r="D726" s="35"/>
      <c r="E726" s="36" t="s">
        <v>151</v>
      </c>
      <c r="F726" s="36" t="s">
        <v>161</v>
      </c>
      <c r="G726" s="36">
        <v>12</v>
      </c>
      <c r="H726" s="36">
        <v>108</v>
      </c>
      <c r="I726" s="68">
        <v>7.9971883200000011</v>
      </c>
      <c r="J726" s="23"/>
      <c r="K726" s="102">
        <f t="shared" ref="K726:K727" si="379">I726*$M$4</f>
        <v>0</v>
      </c>
      <c r="L726" s="345"/>
      <c r="M726" s="103">
        <f t="shared" ref="M726:M727" si="380">L726*K726</f>
        <v>0</v>
      </c>
      <c r="N726" s="376" t="e">
        <f t="shared" si="371"/>
        <v>#REF!</v>
      </c>
      <c r="O726" s="374" t="e">
        <f>IF(B726="","",_xlfn.XLOOKUP(B726,#REF!,#REF!))</f>
        <v>#REF!</v>
      </c>
      <c r="P726" s="375">
        <f>IFERROR(IF(B726="","",_xlfn.XLOOKUP(B726,'[1]Order Sheet'!$A:$A,'[1]Order Sheet'!$T:$T)),0)</f>
        <v>20</v>
      </c>
      <c r="Q726" s="45"/>
      <c r="R726" s="303" t="e">
        <f t="shared" si="372"/>
        <v>#REF!</v>
      </c>
      <c r="S726" s="303" t="e">
        <f t="shared" si="373"/>
        <v>#REF!</v>
      </c>
      <c r="T726" s="376" t="e">
        <f t="shared" si="374"/>
        <v>#REF!</v>
      </c>
      <c r="U726" s="303">
        <f t="shared" ref="U726:U727" si="381">+V726*0.34</f>
        <v>2.7190440288000004</v>
      </c>
      <c r="V726" s="303">
        <f t="shared" ref="V726:V727" si="382">+I726</f>
        <v>7.9971883200000011</v>
      </c>
      <c r="W726" s="376" t="e">
        <f>(+U726-O726)/U726</f>
        <v>#REF!</v>
      </c>
      <c r="X726" s="303">
        <f t="shared" ref="X726:X727" si="383">+V726-I726</f>
        <v>0</v>
      </c>
    </row>
    <row r="727" spans="1:24" s="19" customFormat="1" ht="15" customHeight="1">
      <c r="A727" s="26"/>
      <c r="B727" s="63">
        <v>8182412129802</v>
      </c>
      <c r="C727" s="356"/>
      <c r="D727" s="21"/>
      <c r="E727" s="22" t="s">
        <v>153</v>
      </c>
      <c r="F727" s="22" t="s">
        <v>161</v>
      </c>
      <c r="G727" s="22">
        <v>12</v>
      </c>
      <c r="H727" s="22">
        <v>108</v>
      </c>
      <c r="I727" s="31">
        <v>7.4955196800000019</v>
      </c>
      <c r="J727" s="23"/>
      <c r="K727" s="55">
        <f t="shared" si="379"/>
        <v>0</v>
      </c>
      <c r="L727" s="321"/>
      <c r="M727" s="74">
        <f t="shared" si="380"/>
        <v>0</v>
      </c>
      <c r="N727" s="376" t="e">
        <f t="shared" si="371"/>
        <v>#REF!</v>
      </c>
      <c r="O727" s="374" t="e">
        <f>IF(B727="","",_xlfn.XLOOKUP(B727,#REF!,#REF!))</f>
        <v>#REF!</v>
      </c>
      <c r="P727" s="375">
        <f>IFERROR(IF(B727="","",_xlfn.XLOOKUP(B727,'[1]Order Sheet'!$A:$A,'[1]Order Sheet'!$T:$T)),0)</f>
        <v>20</v>
      </c>
      <c r="Q727" s="45"/>
      <c r="R727" s="303" t="e">
        <f t="shared" si="372"/>
        <v>#REF!</v>
      </c>
      <c r="S727" s="303" t="e">
        <f t="shared" si="373"/>
        <v>#REF!</v>
      </c>
      <c r="T727" s="376" t="e">
        <f t="shared" si="374"/>
        <v>#REF!</v>
      </c>
      <c r="U727" s="303">
        <f t="shared" si="381"/>
        <v>2.5484766912000008</v>
      </c>
      <c r="V727" s="303">
        <f t="shared" si="382"/>
        <v>7.4955196800000019</v>
      </c>
      <c r="W727" s="376" t="e">
        <f>(+U727-O727)/U727</f>
        <v>#REF!</v>
      </c>
      <c r="X727" s="303">
        <f t="shared" si="383"/>
        <v>0</v>
      </c>
    </row>
    <row r="728" spans="1:24" s="19" customFormat="1" ht="15" customHeight="1">
      <c r="A728" s="26"/>
      <c r="B728" s="78"/>
      <c r="C728" s="65"/>
      <c r="D728" s="44"/>
      <c r="E728" s="45"/>
      <c r="F728" s="45"/>
      <c r="G728" s="45"/>
      <c r="H728" s="45"/>
      <c r="I728" s="48"/>
      <c r="J728" s="23"/>
      <c r="K728" s="58"/>
      <c r="L728" s="324"/>
      <c r="M728" s="91"/>
      <c r="N728" s="376"/>
      <c r="Q728" s="45"/>
      <c r="R728" s="303"/>
      <c r="S728" s="303"/>
      <c r="T728" s="376"/>
      <c r="U728" s="303"/>
      <c r="V728" s="303"/>
      <c r="W728" s="376"/>
    </row>
    <row r="729" spans="1:24" s="19" customFormat="1" ht="15" customHeight="1">
      <c r="A729" s="26"/>
      <c r="B729" s="78"/>
      <c r="C729" s="65"/>
      <c r="D729" s="44"/>
      <c r="E729" s="45"/>
      <c r="F729" s="45"/>
      <c r="G729" s="45"/>
      <c r="H729" s="45"/>
      <c r="I729" s="48"/>
      <c r="J729" s="23"/>
      <c r="K729" s="58"/>
      <c r="L729" s="324"/>
      <c r="M729" s="91"/>
      <c r="N729" s="376"/>
      <c r="Q729" s="45"/>
      <c r="R729" s="303"/>
      <c r="S729" s="303"/>
      <c r="T729" s="376"/>
      <c r="U729" s="303"/>
      <c r="V729" s="303"/>
      <c r="W729" s="376"/>
    </row>
    <row r="730" spans="1:24" s="19" customFormat="1" ht="15" customHeight="1">
      <c r="A730" s="26"/>
      <c r="B730" s="78"/>
      <c r="C730" s="65"/>
      <c r="D730" s="44"/>
      <c r="E730" s="45"/>
      <c r="F730" s="45"/>
      <c r="G730" s="45"/>
      <c r="H730" s="45"/>
      <c r="I730" s="48"/>
      <c r="J730" s="23"/>
      <c r="K730" s="58"/>
      <c r="L730" s="324"/>
      <c r="M730" s="91"/>
      <c r="N730" s="376"/>
      <c r="Q730" s="45"/>
      <c r="R730" s="303"/>
      <c r="S730" s="303"/>
      <c r="T730" s="376"/>
      <c r="U730" s="303"/>
      <c r="V730" s="303"/>
      <c r="W730" s="376"/>
    </row>
    <row r="731" spans="1:24" s="19" customFormat="1" ht="15" customHeight="1" thickBot="1">
      <c r="A731" s="27"/>
      <c r="B731" s="346" t="s">
        <v>1067</v>
      </c>
      <c r="C731" s="369"/>
      <c r="D731" s="43"/>
      <c r="E731" s="39"/>
      <c r="F731" s="39"/>
      <c r="G731" s="39"/>
      <c r="H731" s="39"/>
      <c r="I731" s="40"/>
      <c r="J731" s="23"/>
      <c r="K731" s="59"/>
      <c r="L731" s="325"/>
      <c r="M731" s="61"/>
      <c r="N731" s="376"/>
      <c r="Q731" s="45"/>
      <c r="R731" s="303"/>
      <c r="S731" s="303"/>
      <c r="T731" s="376"/>
      <c r="U731" s="303"/>
      <c r="V731" s="303"/>
      <c r="W731" s="376"/>
    </row>
    <row r="732" spans="1:24" ht="15" customHeight="1">
      <c r="K732" s="24"/>
      <c r="L732" s="281"/>
      <c r="M732" s="24"/>
      <c r="N732" s="376"/>
      <c r="Q732" s="45"/>
      <c r="R732" s="303"/>
      <c r="S732" s="303"/>
      <c r="T732" s="376"/>
      <c r="U732" s="303"/>
      <c r="V732" s="303"/>
      <c r="W732" s="376"/>
    </row>
    <row r="733" spans="1:24" s="14" customFormat="1" ht="19.5" customHeight="1">
      <c r="A733" s="317" t="s">
        <v>275</v>
      </c>
      <c r="B733" s="13"/>
      <c r="C733" s="13"/>
      <c r="D733" s="16"/>
      <c r="H733" s="283" t="s">
        <v>171</v>
      </c>
      <c r="I733" s="17"/>
      <c r="J733" s="2"/>
      <c r="K733" s="46"/>
      <c r="L733" s="279"/>
      <c r="M733" s="24"/>
      <c r="N733" s="376"/>
      <c r="Q733" s="45"/>
      <c r="R733" s="303"/>
      <c r="S733" s="303"/>
      <c r="T733" s="376"/>
      <c r="U733" s="303"/>
      <c r="V733" s="303"/>
      <c r="W733" s="376"/>
    </row>
    <row r="734" spans="1:24" s="14" customFormat="1" ht="21" thickBot="1">
      <c r="A734" s="15"/>
      <c r="B734" s="13"/>
      <c r="C734" s="13"/>
      <c r="D734" s="16"/>
      <c r="H734" s="67"/>
      <c r="I734" s="18"/>
      <c r="J734" s="2"/>
      <c r="K734" s="46"/>
      <c r="L734" s="285"/>
      <c r="M734" s="46"/>
      <c r="N734" s="376"/>
      <c r="Q734" s="45"/>
      <c r="R734" s="303"/>
      <c r="S734" s="303"/>
      <c r="T734" s="376"/>
      <c r="U734" s="303"/>
      <c r="V734" s="303"/>
      <c r="W734" s="376"/>
    </row>
    <row r="735" spans="1:24" s="19" customFormat="1" ht="15" customHeight="1">
      <c r="A735" s="286" t="s">
        <v>9</v>
      </c>
      <c r="B735" s="287"/>
      <c r="C735" s="287"/>
      <c r="D735" s="288" t="s">
        <v>13</v>
      </c>
      <c r="E735" s="289"/>
      <c r="F735" s="289"/>
      <c r="G735" s="390" t="s">
        <v>24</v>
      </c>
      <c r="H735" s="390"/>
      <c r="I735" s="290"/>
      <c r="J735" s="1"/>
      <c r="K735" s="291" t="s">
        <v>2</v>
      </c>
      <c r="L735" s="292" t="s">
        <v>3</v>
      </c>
      <c r="M735" s="293"/>
      <c r="N735" s="376"/>
      <c r="Q735" s="45"/>
      <c r="R735" s="303"/>
      <c r="S735" s="303"/>
      <c r="T735" s="376"/>
      <c r="U735" s="303"/>
      <c r="V735" s="303"/>
      <c r="W735" s="376"/>
    </row>
    <row r="736" spans="1:24" s="19" customFormat="1" ht="15" customHeight="1" thickBot="1">
      <c r="A736" s="294"/>
      <c r="B736" s="295" t="s">
        <v>4</v>
      </c>
      <c r="C736" s="295"/>
      <c r="D736" s="296" t="s">
        <v>14</v>
      </c>
      <c r="E736" s="297" t="s">
        <v>5</v>
      </c>
      <c r="F736" s="297" t="s">
        <v>150</v>
      </c>
      <c r="G736" s="297" t="s">
        <v>22</v>
      </c>
      <c r="H736" s="297" t="s">
        <v>23</v>
      </c>
      <c r="I736" s="298"/>
      <c r="J736" s="1"/>
      <c r="K736" s="299" t="s">
        <v>6</v>
      </c>
      <c r="L736" s="300" t="s">
        <v>7</v>
      </c>
      <c r="M736" s="301" t="s">
        <v>8</v>
      </c>
      <c r="N736" s="376"/>
      <c r="Q736" s="45"/>
      <c r="R736" s="303"/>
      <c r="S736" s="303"/>
      <c r="T736" s="376"/>
      <c r="U736" s="303"/>
      <c r="V736" s="303"/>
      <c r="W736" s="376"/>
    </row>
    <row r="737" spans="1:24" s="23" customFormat="1" ht="16">
      <c r="A737" s="80" t="s">
        <v>33</v>
      </c>
      <c r="B737" s="62">
        <v>8184408129802</v>
      </c>
      <c r="C737" s="355"/>
      <c r="D737" s="28"/>
      <c r="E737" s="29" t="s">
        <v>173</v>
      </c>
      <c r="F737" s="29" t="s">
        <v>219</v>
      </c>
      <c r="G737" s="29">
        <v>12</v>
      </c>
      <c r="H737" s="29">
        <v>144</v>
      </c>
      <c r="I737" s="30">
        <v>5.3265405600000006</v>
      </c>
      <c r="K737" s="54">
        <f t="shared" ref="K737:K738" si="384">I737*$M$4</f>
        <v>0</v>
      </c>
      <c r="L737" s="320"/>
      <c r="M737" s="77">
        <f t="shared" ref="M737:M738" si="385">L737*K737</f>
        <v>0</v>
      </c>
      <c r="N737" s="376" t="e">
        <f t="shared" si="371"/>
        <v>#REF!</v>
      </c>
      <c r="O737" s="374" t="e">
        <f>IF(B737="","",_xlfn.XLOOKUP(B737,#REF!,#REF!))</f>
        <v>#REF!</v>
      </c>
      <c r="P737" s="375">
        <f>IFERROR(IF(B737="","",_xlfn.XLOOKUP(B737,'[1]Order Sheet'!$A:$A,'[1]Order Sheet'!$T:$T)),0)</f>
        <v>630</v>
      </c>
      <c r="Q737" s="45"/>
      <c r="R737" s="303" t="e">
        <f t="shared" si="372"/>
        <v>#REF!</v>
      </c>
      <c r="S737" s="303" t="e">
        <f t="shared" si="373"/>
        <v>#REF!</v>
      </c>
      <c r="T737" s="376" t="e">
        <f t="shared" si="374"/>
        <v>#REF!</v>
      </c>
      <c r="U737" s="303" t="e">
        <f t="shared" si="375"/>
        <v>#REF!</v>
      </c>
      <c r="V737" s="303">
        <f>+I737</f>
        <v>5.3265405600000006</v>
      </c>
      <c r="W737" s="376" t="e">
        <f>(+U737-O737)/U737</f>
        <v>#REF!</v>
      </c>
      <c r="X737" s="303">
        <f t="shared" ref="X737:X738" si="386">+V737-I737</f>
        <v>0</v>
      </c>
    </row>
    <row r="738" spans="1:24" s="23" customFormat="1" ht="15">
      <c r="A738" s="26"/>
      <c r="B738" s="63">
        <v>8184412129802</v>
      </c>
      <c r="C738" s="356"/>
      <c r="D738" s="21"/>
      <c r="E738" s="22" t="s">
        <v>153</v>
      </c>
      <c r="F738" s="22" t="s">
        <v>219</v>
      </c>
      <c r="G738" s="22">
        <v>12</v>
      </c>
      <c r="H738" s="22">
        <v>144</v>
      </c>
      <c r="I738" s="31">
        <v>6.2083823529411761</v>
      </c>
      <c r="K738" s="55">
        <f t="shared" si="384"/>
        <v>0</v>
      </c>
      <c r="L738" s="321"/>
      <c r="M738" s="74">
        <f t="shared" si="385"/>
        <v>0</v>
      </c>
      <c r="N738" s="376" t="e">
        <f t="shared" si="371"/>
        <v>#REF!</v>
      </c>
      <c r="O738" s="374" t="e">
        <f>IF(B738="","",_xlfn.XLOOKUP(B738,#REF!,#REF!))</f>
        <v>#REF!</v>
      </c>
      <c r="P738" s="375">
        <f>IFERROR(IF(B738="","",_xlfn.XLOOKUP(B738,'[1]Order Sheet'!$A:$A,'[1]Order Sheet'!$T:$T)),0)</f>
        <v>142</v>
      </c>
      <c r="Q738" s="45"/>
      <c r="R738" s="303" t="e">
        <f t="shared" si="372"/>
        <v>#REF!</v>
      </c>
      <c r="S738" s="303" t="e">
        <f t="shared" si="373"/>
        <v>#REF!</v>
      </c>
      <c r="T738" s="376" t="e">
        <f t="shared" si="374"/>
        <v>#REF!</v>
      </c>
      <c r="U738" s="303" t="e">
        <f t="shared" si="375"/>
        <v>#REF!</v>
      </c>
      <c r="V738" s="303" t="e">
        <f>+U738/M$4</f>
        <v>#REF!</v>
      </c>
      <c r="W738" s="376" t="e">
        <f>(+U738-O738)/U738</f>
        <v>#REF!</v>
      </c>
      <c r="X738" s="303" t="e">
        <f t="shared" si="386"/>
        <v>#REF!</v>
      </c>
    </row>
    <row r="739" spans="1:24" s="23" customFormat="1" ht="15">
      <c r="A739" s="26"/>
      <c r="B739" s="78"/>
      <c r="C739" s="65"/>
      <c r="D739" s="44"/>
      <c r="E739" s="45"/>
      <c r="F739" s="45"/>
      <c r="G739" s="45"/>
      <c r="H739" s="45"/>
      <c r="I739" s="48"/>
      <c r="K739" s="58"/>
      <c r="L739" s="324"/>
      <c r="M739" s="91"/>
      <c r="N739" s="376"/>
      <c r="Q739" s="45"/>
      <c r="R739" s="303"/>
      <c r="S739" s="303"/>
      <c r="T739" s="376"/>
      <c r="U739" s="303"/>
      <c r="V739" s="303"/>
      <c r="W739" s="376"/>
    </row>
    <row r="740" spans="1:24" s="23" customFormat="1" ht="15">
      <c r="A740" s="26"/>
      <c r="B740" s="78"/>
      <c r="C740" s="65"/>
      <c r="D740" s="44"/>
      <c r="E740" s="45"/>
      <c r="F740" s="45"/>
      <c r="G740" s="45"/>
      <c r="H740" s="45"/>
      <c r="I740" s="48"/>
      <c r="K740" s="58"/>
      <c r="L740" s="324"/>
      <c r="M740" s="91"/>
      <c r="N740" s="376"/>
      <c r="Q740" s="45"/>
      <c r="R740" s="303"/>
      <c r="S740" s="303"/>
      <c r="T740" s="376"/>
      <c r="U740" s="303"/>
      <c r="V740" s="303"/>
      <c r="W740" s="376"/>
    </row>
    <row r="741" spans="1:24" s="23" customFormat="1" ht="15">
      <c r="A741" s="26"/>
      <c r="B741" s="78"/>
      <c r="C741" s="65"/>
      <c r="D741" s="44"/>
      <c r="E741" s="45"/>
      <c r="F741" s="45"/>
      <c r="G741" s="45"/>
      <c r="H741" s="45"/>
      <c r="I741" s="48"/>
      <c r="K741" s="58"/>
      <c r="L741" s="324"/>
      <c r="M741" s="91"/>
      <c r="N741" s="376"/>
      <c r="Q741" s="45"/>
      <c r="R741" s="303"/>
      <c r="S741" s="303"/>
      <c r="T741" s="376"/>
      <c r="U741" s="303"/>
      <c r="V741" s="303"/>
      <c r="W741" s="376"/>
    </row>
    <row r="742" spans="1:24" s="23" customFormat="1" ht="16" thickBot="1">
      <c r="A742" s="27"/>
      <c r="B742" s="309" t="s">
        <v>1068</v>
      </c>
      <c r="C742" s="359"/>
      <c r="D742" s="43"/>
      <c r="E742" s="39"/>
      <c r="F742" s="39"/>
      <c r="G742" s="39"/>
      <c r="H742" s="39"/>
      <c r="I742" s="40"/>
      <c r="K742" s="59"/>
      <c r="L742" s="325"/>
      <c r="M742" s="61"/>
      <c r="N742" s="376"/>
      <c r="Q742" s="45"/>
      <c r="R742" s="303"/>
      <c r="S742" s="303"/>
      <c r="T742" s="376"/>
      <c r="U742" s="303"/>
      <c r="V742" s="303"/>
      <c r="W742" s="376"/>
    </row>
    <row r="743" spans="1:24" s="19" customFormat="1" ht="15" customHeight="1">
      <c r="A743" s="80" t="s">
        <v>220</v>
      </c>
      <c r="B743" s="62">
        <v>8182608129802</v>
      </c>
      <c r="C743" s="355"/>
      <c r="D743" s="28"/>
      <c r="E743" s="29" t="s">
        <v>173</v>
      </c>
      <c r="F743" s="29" t="s">
        <v>177</v>
      </c>
      <c r="G743" s="29">
        <v>12</v>
      </c>
      <c r="H743" s="29">
        <v>108</v>
      </c>
      <c r="I743" s="30">
        <v>5.8762184873949579</v>
      </c>
      <c r="J743" s="23"/>
      <c r="K743" s="54">
        <f>I743*$M$4</f>
        <v>0</v>
      </c>
      <c r="L743" s="320"/>
      <c r="M743" s="77">
        <f>L743*K743</f>
        <v>0</v>
      </c>
      <c r="N743" s="376" t="e">
        <f t="shared" si="371"/>
        <v>#REF!</v>
      </c>
      <c r="O743" s="374" t="e">
        <f>IF(B743="","",_xlfn.XLOOKUP(B743,#REF!,#REF!))</f>
        <v>#REF!</v>
      </c>
      <c r="P743" s="375">
        <f>IFERROR(IF(B743="","",_xlfn.XLOOKUP(B743,'[1]Order Sheet'!$A:$A,'[1]Order Sheet'!$T:$T)),0)</f>
        <v>3943</v>
      </c>
      <c r="Q743" s="45"/>
      <c r="R743" s="303" t="e">
        <f t="shared" si="372"/>
        <v>#REF!</v>
      </c>
      <c r="S743" s="303" t="e">
        <f t="shared" si="373"/>
        <v>#REF!</v>
      </c>
      <c r="T743" s="376" t="e">
        <f t="shared" si="374"/>
        <v>#REF!</v>
      </c>
      <c r="U743" s="303" t="e">
        <f t="shared" si="375"/>
        <v>#REF!</v>
      </c>
      <c r="V743" s="303" t="e">
        <f t="shared" ref="V743:V744" si="387">+U743/M$4</f>
        <v>#REF!</v>
      </c>
      <c r="W743" s="376" t="e">
        <f>(+U743-O743)/U743</f>
        <v>#REF!</v>
      </c>
      <c r="X743" s="303" t="e">
        <f t="shared" ref="X743:X744" si="388">+V743-I743</f>
        <v>#REF!</v>
      </c>
    </row>
    <row r="744" spans="1:24" s="19" customFormat="1" ht="15" customHeight="1">
      <c r="A744" s="26"/>
      <c r="B744" s="63">
        <v>8182612129802</v>
      </c>
      <c r="C744" s="356"/>
      <c r="D744" s="21"/>
      <c r="E744" s="22" t="s">
        <v>153</v>
      </c>
      <c r="F744" s="22" t="s">
        <v>177</v>
      </c>
      <c r="G744" s="22">
        <v>12</v>
      </c>
      <c r="H744" s="22">
        <v>108</v>
      </c>
      <c r="I744" s="31">
        <v>5.9515546218487385</v>
      </c>
      <c r="J744" s="23"/>
      <c r="K744" s="55">
        <f>I744*$M$4</f>
        <v>0</v>
      </c>
      <c r="L744" s="321"/>
      <c r="M744" s="74">
        <f>L744*K744</f>
        <v>0</v>
      </c>
      <c r="N744" s="376" t="e">
        <f t="shared" si="371"/>
        <v>#REF!</v>
      </c>
      <c r="O744" s="374" t="e">
        <f>IF(B744="","",_xlfn.XLOOKUP(B744,#REF!,#REF!))</f>
        <v>#REF!</v>
      </c>
      <c r="P744" s="375">
        <f>IFERROR(IF(B744="","",_xlfn.XLOOKUP(B744,'[1]Order Sheet'!$A:$A,'[1]Order Sheet'!$T:$T)),0)</f>
        <v>2118</v>
      </c>
      <c r="Q744" s="45"/>
      <c r="R744" s="303" t="e">
        <f t="shared" si="372"/>
        <v>#REF!</v>
      </c>
      <c r="S744" s="303" t="e">
        <f t="shared" si="373"/>
        <v>#REF!</v>
      </c>
      <c r="T744" s="376" t="e">
        <f t="shared" si="374"/>
        <v>#REF!</v>
      </c>
      <c r="U744" s="303" t="e">
        <f t="shared" si="375"/>
        <v>#REF!</v>
      </c>
      <c r="V744" s="303" t="e">
        <f t="shared" si="387"/>
        <v>#REF!</v>
      </c>
      <c r="W744" s="376" t="e">
        <f>(+U744-O744)/U744</f>
        <v>#REF!</v>
      </c>
      <c r="X744" s="303" t="e">
        <f t="shared" si="388"/>
        <v>#REF!</v>
      </c>
    </row>
    <row r="745" spans="1:24" s="19" customFormat="1" ht="15" customHeight="1">
      <c r="A745" s="26"/>
      <c r="B745" s="81"/>
      <c r="C745" s="358"/>
      <c r="D745" s="41"/>
      <c r="E745" s="37"/>
      <c r="F745" s="37"/>
      <c r="G745" s="37"/>
      <c r="H745" s="37"/>
      <c r="I745" s="38"/>
      <c r="J745" s="23"/>
      <c r="K745" s="57"/>
      <c r="L745" s="331"/>
      <c r="M745" s="92"/>
      <c r="N745" s="376"/>
      <c r="Q745" s="45"/>
      <c r="R745" s="303"/>
      <c r="S745" s="303"/>
      <c r="T745" s="376"/>
      <c r="U745" s="303"/>
      <c r="V745" s="303"/>
      <c r="W745" s="376"/>
    </row>
    <row r="746" spans="1:24" s="19" customFormat="1" ht="15" customHeight="1">
      <c r="A746" s="26"/>
      <c r="B746" s="78"/>
      <c r="C746" s="65"/>
      <c r="D746" s="44"/>
      <c r="E746" s="45"/>
      <c r="F746" s="45"/>
      <c r="G746" s="45"/>
      <c r="H746" s="45"/>
      <c r="I746" s="48"/>
      <c r="J746" s="23"/>
      <c r="K746" s="58"/>
      <c r="L746" s="324"/>
      <c r="M746" s="91"/>
      <c r="N746" s="376"/>
      <c r="Q746" s="45"/>
      <c r="R746" s="303"/>
      <c r="S746" s="303"/>
      <c r="T746" s="376"/>
      <c r="U746" s="303"/>
      <c r="V746" s="303"/>
      <c r="W746" s="376"/>
    </row>
    <row r="747" spans="1:24" s="19" customFormat="1" ht="15" customHeight="1">
      <c r="A747" s="26"/>
      <c r="B747" s="78"/>
      <c r="C747" s="65"/>
      <c r="D747" s="44"/>
      <c r="E747" s="45"/>
      <c r="F747" s="45"/>
      <c r="G747" s="45"/>
      <c r="H747" s="45"/>
      <c r="I747" s="48"/>
      <c r="J747" s="23"/>
      <c r="K747" s="58"/>
      <c r="L747" s="324"/>
      <c r="M747" s="91"/>
      <c r="N747" s="376"/>
      <c r="Q747" s="45"/>
      <c r="R747" s="303"/>
      <c r="S747" s="303"/>
      <c r="T747" s="376"/>
      <c r="U747" s="303"/>
      <c r="V747" s="303"/>
      <c r="W747" s="376"/>
    </row>
    <row r="748" spans="1:24" s="19" customFormat="1" ht="15" customHeight="1" thickBot="1">
      <c r="A748" s="26"/>
      <c r="B748" s="309" t="s">
        <v>1069</v>
      </c>
      <c r="C748" s="359"/>
      <c r="D748" s="43"/>
      <c r="E748" s="39"/>
      <c r="F748" s="39"/>
      <c r="G748" s="39"/>
      <c r="H748" s="39"/>
      <c r="I748" s="40"/>
      <c r="J748" s="23"/>
      <c r="K748" s="59"/>
      <c r="L748" s="325"/>
      <c r="M748" s="61"/>
      <c r="N748" s="376"/>
      <c r="Q748" s="45"/>
      <c r="R748" s="303"/>
      <c r="S748" s="303"/>
      <c r="T748" s="376"/>
      <c r="U748" s="303"/>
      <c r="V748" s="303"/>
      <c r="W748" s="376"/>
    </row>
    <row r="749" spans="1:24" s="19" customFormat="1" ht="15" customHeight="1">
      <c r="A749" s="80" t="s">
        <v>220</v>
      </c>
      <c r="B749" s="64">
        <v>8182808129802</v>
      </c>
      <c r="C749" s="362"/>
      <c r="D749" s="35"/>
      <c r="E749" s="36" t="s">
        <v>173</v>
      </c>
      <c r="F749" s="36" t="s">
        <v>172</v>
      </c>
      <c r="G749" s="36">
        <v>12</v>
      </c>
      <c r="H749" s="36">
        <v>144</v>
      </c>
      <c r="I749" s="68">
        <v>5.547864960000001</v>
      </c>
      <c r="J749" s="23"/>
      <c r="K749" s="102">
        <f t="shared" ref="K749:K750" si="389">I749*$M$4</f>
        <v>0</v>
      </c>
      <c r="L749" s="345"/>
      <c r="M749" s="103">
        <f t="shared" ref="M749:M750" si="390">L749*K749</f>
        <v>0</v>
      </c>
      <c r="N749" s="376" t="e">
        <f t="shared" si="371"/>
        <v>#REF!</v>
      </c>
      <c r="O749" s="374" t="e">
        <f>IF(B749="","",_xlfn.XLOOKUP(B749,#REF!,#REF!))</f>
        <v>#REF!</v>
      </c>
      <c r="P749" s="375">
        <f>IFERROR(IF(B749="","",_xlfn.XLOOKUP(B749,'[1]Order Sheet'!$A:$A,'[1]Order Sheet'!$T:$T)),0)</f>
        <v>48</v>
      </c>
      <c r="Q749" s="45"/>
      <c r="R749" s="303" t="e">
        <f t="shared" si="372"/>
        <v>#REF!</v>
      </c>
      <c r="S749" s="303" t="e">
        <f t="shared" si="373"/>
        <v>#REF!</v>
      </c>
      <c r="T749" s="376" t="e">
        <f t="shared" si="374"/>
        <v>#REF!</v>
      </c>
      <c r="U749" s="303">
        <f t="shared" ref="U749:U750" si="391">+V749*0.34</f>
        <v>1.8862740864000005</v>
      </c>
      <c r="V749" s="303">
        <f t="shared" ref="V749:V750" si="392">+I749</f>
        <v>5.547864960000001</v>
      </c>
      <c r="W749" s="376" t="e">
        <f>(+U749-O749)/U749</f>
        <v>#REF!</v>
      </c>
      <c r="X749" s="303">
        <f t="shared" ref="X749:X750" si="393">+V749-I749</f>
        <v>0</v>
      </c>
    </row>
    <row r="750" spans="1:24" s="19" customFormat="1" ht="15" customHeight="1">
      <c r="A750" s="26"/>
      <c r="B750" s="63">
        <v>8182812129802</v>
      </c>
      <c r="C750" s="356"/>
      <c r="D750" s="21"/>
      <c r="E750" s="22" t="s">
        <v>153</v>
      </c>
      <c r="F750" s="22" t="s">
        <v>172</v>
      </c>
      <c r="G750" s="22">
        <v>12</v>
      </c>
      <c r="H750" s="22">
        <v>144</v>
      </c>
      <c r="I750" s="31">
        <v>5.7986992800000001</v>
      </c>
      <c r="J750" s="23"/>
      <c r="K750" s="55">
        <f t="shared" si="389"/>
        <v>0</v>
      </c>
      <c r="L750" s="321"/>
      <c r="M750" s="74">
        <f t="shared" si="390"/>
        <v>0</v>
      </c>
      <c r="N750" s="376" t="e">
        <f t="shared" si="371"/>
        <v>#REF!</v>
      </c>
      <c r="O750" s="374" t="e">
        <f>IF(B750="","",_xlfn.XLOOKUP(B750,#REF!,#REF!))</f>
        <v>#REF!</v>
      </c>
      <c r="P750" s="375">
        <f>IFERROR(IF(B750="","",_xlfn.XLOOKUP(B750,'[1]Order Sheet'!$A:$A,'[1]Order Sheet'!$T:$T)),0)</f>
        <v>440</v>
      </c>
      <c r="Q750" s="45"/>
      <c r="R750" s="303" t="e">
        <f t="shared" si="372"/>
        <v>#REF!</v>
      </c>
      <c r="S750" s="303" t="e">
        <f t="shared" si="373"/>
        <v>#REF!</v>
      </c>
      <c r="T750" s="376" t="e">
        <f t="shared" si="374"/>
        <v>#REF!</v>
      </c>
      <c r="U750" s="303">
        <f t="shared" si="391"/>
        <v>1.9715577552000001</v>
      </c>
      <c r="V750" s="303">
        <f t="shared" si="392"/>
        <v>5.7986992800000001</v>
      </c>
      <c r="W750" s="376" t="e">
        <f>(+U750-O750)/U750</f>
        <v>#REF!</v>
      </c>
      <c r="X750" s="303">
        <f t="shared" si="393"/>
        <v>0</v>
      </c>
    </row>
    <row r="751" spans="1:24" s="19" customFormat="1" ht="15" customHeight="1">
      <c r="A751" s="26"/>
      <c r="B751" s="78"/>
      <c r="C751" s="65"/>
      <c r="D751" s="44"/>
      <c r="E751" s="45"/>
      <c r="F751" s="45"/>
      <c r="G751" s="45"/>
      <c r="H751" s="45"/>
      <c r="I751" s="48"/>
      <c r="J751" s="23"/>
      <c r="K751" s="58"/>
      <c r="L751" s="324"/>
      <c r="M751" s="91"/>
      <c r="N751" s="376"/>
      <c r="Q751" s="45"/>
      <c r="R751" s="303"/>
      <c r="S751" s="303"/>
      <c r="T751" s="376"/>
      <c r="U751" s="303"/>
      <c r="V751" s="303"/>
      <c r="W751" s="376"/>
    </row>
    <row r="752" spans="1:24" s="19" customFormat="1" ht="15" customHeight="1">
      <c r="A752" s="26"/>
      <c r="B752" s="78"/>
      <c r="C752" s="65"/>
      <c r="D752" s="44"/>
      <c r="E752" s="45"/>
      <c r="F752" s="45"/>
      <c r="G752" s="45"/>
      <c r="H752" s="45"/>
      <c r="I752" s="48"/>
      <c r="J752" s="23"/>
      <c r="K752" s="58"/>
      <c r="L752" s="324"/>
      <c r="M752" s="91"/>
      <c r="N752" s="376"/>
      <c r="Q752" s="45"/>
      <c r="R752" s="303"/>
      <c r="S752" s="303"/>
      <c r="T752" s="376"/>
      <c r="U752" s="303"/>
      <c r="V752" s="303"/>
      <c r="W752" s="376"/>
    </row>
    <row r="753" spans="1:24" s="19" customFormat="1" ht="15" customHeight="1">
      <c r="A753" s="26"/>
      <c r="B753" s="78"/>
      <c r="C753" s="65"/>
      <c r="D753" s="44"/>
      <c r="E753" s="45"/>
      <c r="F753" s="45"/>
      <c r="G753" s="45"/>
      <c r="H753" s="45"/>
      <c r="I753" s="48"/>
      <c r="J753" s="23"/>
      <c r="K753" s="58"/>
      <c r="L753" s="324"/>
      <c r="M753" s="91"/>
      <c r="N753" s="376"/>
      <c r="Q753" s="45"/>
      <c r="R753" s="303"/>
      <c r="S753" s="303"/>
      <c r="T753" s="376"/>
      <c r="U753" s="303"/>
      <c r="V753" s="303"/>
      <c r="W753" s="376"/>
    </row>
    <row r="754" spans="1:24" s="19" customFormat="1" ht="15" customHeight="1" thickBot="1">
      <c r="A754" s="27"/>
      <c r="B754" s="309" t="s">
        <v>1069</v>
      </c>
      <c r="C754" s="359"/>
      <c r="D754" s="43"/>
      <c r="E754" s="39"/>
      <c r="F754" s="39"/>
      <c r="G754" s="39"/>
      <c r="H754" s="39"/>
      <c r="I754" s="40"/>
      <c r="J754" s="23"/>
      <c r="K754" s="59"/>
      <c r="L754" s="325"/>
      <c r="M754" s="61"/>
      <c r="N754" s="376"/>
      <c r="Q754" s="45"/>
      <c r="R754" s="303"/>
      <c r="S754" s="303"/>
      <c r="T754" s="376"/>
      <c r="U754" s="303"/>
      <c r="V754" s="303"/>
      <c r="W754" s="376"/>
    </row>
    <row r="755" spans="1:24" ht="15" customHeight="1">
      <c r="K755" s="24"/>
      <c r="L755" s="281"/>
      <c r="M755" s="24"/>
      <c r="N755" s="376"/>
      <c r="Q755" s="45"/>
      <c r="R755" s="303"/>
      <c r="S755" s="303"/>
      <c r="T755" s="376"/>
      <c r="U755" s="303"/>
      <c r="V755" s="303"/>
      <c r="W755" s="376"/>
    </row>
    <row r="756" spans="1:24" s="14" customFormat="1" ht="19.5" customHeight="1">
      <c r="A756" s="317" t="s">
        <v>275</v>
      </c>
      <c r="B756" s="13"/>
      <c r="C756" s="13"/>
      <c r="D756" s="16"/>
      <c r="H756" s="283" t="s">
        <v>40</v>
      </c>
      <c r="I756" s="17"/>
      <c r="J756" s="2"/>
      <c r="K756" s="46"/>
      <c r="L756" s="279"/>
      <c r="M756" s="24"/>
      <c r="N756" s="376"/>
      <c r="Q756" s="45"/>
      <c r="R756" s="303"/>
      <c r="S756" s="303"/>
      <c r="T756" s="376"/>
      <c r="U756" s="303"/>
      <c r="V756" s="303"/>
      <c r="W756" s="376"/>
    </row>
    <row r="757" spans="1:24" s="14" customFormat="1" ht="21" thickBot="1">
      <c r="A757" s="15"/>
      <c r="B757" s="13"/>
      <c r="C757" s="13"/>
      <c r="D757" s="16"/>
      <c r="H757" s="67"/>
      <c r="I757" s="18"/>
      <c r="J757" s="2"/>
      <c r="K757" s="46"/>
      <c r="L757" s="285"/>
      <c r="M757" s="46"/>
      <c r="N757" s="376"/>
      <c r="Q757" s="45"/>
      <c r="R757" s="303"/>
      <c r="S757" s="303"/>
      <c r="T757" s="376"/>
      <c r="U757" s="303"/>
      <c r="V757" s="303"/>
      <c r="W757" s="376"/>
    </row>
    <row r="758" spans="1:24" s="19" customFormat="1" ht="15" customHeight="1">
      <c r="A758" s="286" t="s">
        <v>9</v>
      </c>
      <c r="B758" s="287"/>
      <c r="C758" s="287"/>
      <c r="D758" s="288" t="s">
        <v>13</v>
      </c>
      <c r="E758" s="289"/>
      <c r="F758" s="289"/>
      <c r="G758" s="390" t="s">
        <v>24</v>
      </c>
      <c r="H758" s="390"/>
      <c r="I758" s="290"/>
      <c r="J758" s="1"/>
      <c r="K758" s="291" t="s">
        <v>2</v>
      </c>
      <c r="L758" s="292" t="s">
        <v>3</v>
      </c>
      <c r="M758" s="293"/>
      <c r="N758" s="376"/>
      <c r="Q758" s="45"/>
      <c r="R758" s="303"/>
      <c r="S758" s="303"/>
      <c r="T758" s="376"/>
      <c r="U758" s="303"/>
      <c r="V758" s="303"/>
      <c r="W758" s="376"/>
    </row>
    <row r="759" spans="1:24" s="19" customFormat="1" ht="15" customHeight="1" thickBot="1">
      <c r="A759" s="294"/>
      <c r="B759" s="295" t="s">
        <v>4</v>
      </c>
      <c r="C759" s="295"/>
      <c r="D759" s="296" t="s">
        <v>14</v>
      </c>
      <c r="E759" s="297" t="s">
        <v>5</v>
      </c>
      <c r="F759" s="297" t="s">
        <v>150</v>
      </c>
      <c r="G759" s="297" t="s">
        <v>22</v>
      </c>
      <c r="H759" s="297" t="s">
        <v>23</v>
      </c>
      <c r="I759" s="298"/>
      <c r="J759" s="1"/>
      <c r="K759" s="299" t="s">
        <v>6</v>
      </c>
      <c r="L759" s="300" t="s">
        <v>7</v>
      </c>
      <c r="M759" s="301" t="s">
        <v>8</v>
      </c>
      <c r="N759" s="376"/>
      <c r="Q759" s="45"/>
      <c r="R759" s="303"/>
      <c r="S759" s="303"/>
      <c r="T759" s="376"/>
      <c r="U759" s="303"/>
      <c r="V759" s="303"/>
      <c r="W759" s="376"/>
    </row>
    <row r="760" spans="1:24" s="19" customFormat="1" ht="15" customHeight="1">
      <c r="A760" s="80" t="s">
        <v>220</v>
      </c>
      <c r="B760" s="62">
        <v>8179008129802</v>
      </c>
      <c r="C760" s="355"/>
      <c r="D760" s="28"/>
      <c r="E760" s="29" t="s">
        <v>173</v>
      </c>
      <c r="F760" s="29" t="s">
        <v>177</v>
      </c>
      <c r="G760" s="29">
        <v>12</v>
      </c>
      <c r="H760" s="29">
        <v>108</v>
      </c>
      <c r="I760" s="30">
        <v>6.5405462184873935</v>
      </c>
      <c r="J760" s="23"/>
      <c r="K760" s="54">
        <f t="shared" ref="K760:K761" si="394">I760*$M$4</f>
        <v>0</v>
      </c>
      <c r="L760" s="320"/>
      <c r="M760" s="77">
        <f t="shared" ref="M760:M761" si="395">L760*K760</f>
        <v>0</v>
      </c>
      <c r="N760" s="376" t="e">
        <f t="shared" si="371"/>
        <v>#REF!</v>
      </c>
      <c r="O760" s="374" t="e">
        <f>IF(B760="","",_xlfn.XLOOKUP(B760,#REF!,#REF!))</f>
        <v>#REF!</v>
      </c>
      <c r="P760" s="375">
        <f>IFERROR(IF(B760="","",_xlfn.XLOOKUP(B760,'[1]Order Sheet'!$A:$A,'[1]Order Sheet'!$T:$T)),0)</f>
        <v>5564</v>
      </c>
      <c r="Q760" s="45"/>
      <c r="R760" s="303" t="e">
        <f t="shared" si="372"/>
        <v>#REF!</v>
      </c>
      <c r="S760" s="303" t="e">
        <f t="shared" si="373"/>
        <v>#REF!</v>
      </c>
      <c r="T760" s="376" t="e">
        <f t="shared" si="374"/>
        <v>#REF!</v>
      </c>
      <c r="U760" s="303" t="e">
        <f t="shared" si="375"/>
        <v>#REF!</v>
      </c>
      <c r="V760" s="303" t="e">
        <f t="shared" ref="V760:V761" si="396">+U760/M$4</f>
        <v>#REF!</v>
      </c>
      <c r="W760" s="376" t="e">
        <f>(+U760-O760)/U760</f>
        <v>#REF!</v>
      </c>
      <c r="X760" s="303" t="e">
        <f t="shared" ref="X760:X761" si="397">+V760-I760</f>
        <v>#REF!</v>
      </c>
    </row>
    <row r="761" spans="1:24" s="19" customFormat="1" ht="15" customHeight="1">
      <c r="A761" s="26"/>
      <c r="B761" s="63">
        <v>8179012129802</v>
      </c>
      <c r="C761" s="356"/>
      <c r="D761" s="21"/>
      <c r="E761" s="22" t="s">
        <v>153</v>
      </c>
      <c r="F761" s="22" t="s">
        <v>177</v>
      </c>
      <c r="G761" s="22">
        <v>12</v>
      </c>
      <c r="H761" s="22">
        <v>108</v>
      </c>
      <c r="I761" s="31">
        <v>6.6432773109243701</v>
      </c>
      <c r="J761" s="23"/>
      <c r="K761" s="55">
        <f t="shared" si="394"/>
        <v>0</v>
      </c>
      <c r="L761" s="321"/>
      <c r="M761" s="74">
        <f t="shared" si="395"/>
        <v>0</v>
      </c>
      <c r="N761" s="376" t="e">
        <f t="shared" si="371"/>
        <v>#REF!</v>
      </c>
      <c r="O761" s="374" t="e">
        <f>IF(B761="","",_xlfn.XLOOKUP(B761,#REF!,#REF!))</f>
        <v>#REF!</v>
      </c>
      <c r="P761" s="375">
        <f>IFERROR(IF(B761="","",_xlfn.XLOOKUP(B761,'[1]Order Sheet'!$A:$A,'[1]Order Sheet'!$T:$T)),0)</f>
        <v>3519</v>
      </c>
      <c r="Q761" s="45"/>
      <c r="R761" s="303" t="e">
        <f t="shared" si="372"/>
        <v>#REF!</v>
      </c>
      <c r="S761" s="303" t="e">
        <f t="shared" si="373"/>
        <v>#REF!</v>
      </c>
      <c r="T761" s="376" t="e">
        <f t="shared" si="374"/>
        <v>#REF!</v>
      </c>
      <c r="U761" s="303" t="e">
        <f t="shared" si="375"/>
        <v>#REF!</v>
      </c>
      <c r="V761" s="303" t="e">
        <f t="shared" si="396"/>
        <v>#REF!</v>
      </c>
      <c r="W761" s="376" t="e">
        <f>(+U761-O761)/U761</f>
        <v>#REF!</v>
      </c>
      <c r="X761" s="303" t="e">
        <f t="shared" si="397"/>
        <v>#REF!</v>
      </c>
    </row>
    <row r="762" spans="1:24" s="19" customFormat="1" ht="15" customHeight="1">
      <c r="A762" s="26"/>
      <c r="B762" s="81"/>
      <c r="C762" s="358"/>
      <c r="D762" s="41"/>
      <c r="E762" s="37"/>
      <c r="F762" s="37"/>
      <c r="G762" s="37"/>
      <c r="H762" s="37"/>
      <c r="I762" s="38"/>
      <c r="J762" s="23"/>
      <c r="K762" s="57"/>
      <c r="L762" s="331"/>
      <c r="M762" s="92"/>
      <c r="N762" s="376"/>
      <c r="Q762" s="45"/>
      <c r="R762" s="303"/>
      <c r="S762" s="303"/>
      <c r="T762" s="376"/>
      <c r="U762" s="303"/>
      <c r="V762" s="303"/>
      <c r="W762" s="376"/>
    </row>
    <row r="763" spans="1:24" s="19" customFormat="1" ht="15" customHeight="1">
      <c r="A763" s="26"/>
      <c r="B763" s="78"/>
      <c r="C763" s="65"/>
      <c r="D763" s="44"/>
      <c r="E763" s="45"/>
      <c r="F763" s="45"/>
      <c r="G763" s="45"/>
      <c r="H763" s="45"/>
      <c r="I763" s="48"/>
      <c r="J763" s="23"/>
      <c r="K763" s="58"/>
      <c r="L763" s="324"/>
      <c r="M763" s="91"/>
      <c r="N763" s="376"/>
      <c r="Q763" s="45"/>
      <c r="R763" s="303"/>
      <c r="S763" s="303"/>
      <c r="T763" s="376"/>
      <c r="U763" s="303"/>
      <c r="V763" s="303"/>
      <c r="W763" s="376"/>
    </row>
    <row r="764" spans="1:24" s="19" customFormat="1" ht="15" customHeight="1">
      <c r="A764" s="26"/>
      <c r="B764" s="78"/>
      <c r="C764" s="65"/>
      <c r="D764" s="44"/>
      <c r="E764" s="45"/>
      <c r="F764" s="45"/>
      <c r="G764" s="45"/>
      <c r="H764" s="45"/>
      <c r="I764" s="48"/>
      <c r="J764" s="23"/>
      <c r="K764" s="58"/>
      <c r="L764" s="324"/>
      <c r="M764" s="91"/>
      <c r="N764" s="376"/>
      <c r="Q764" s="45"/>
      <c r="R764" s="303"/>
      <c r="S764" s="303"/>
      <c r="T764" s="376"/>
      <c r="U764" s="303"/>
      <c r="V764" s="303"/>
      <c r="W764" s="376"/>
    </row>
    <row r="765" spans="1:24" s="19" customFormat="1" ht="15" customHeight="1" thickBot="1">
      <c r="A765" s="27"/>
      <c r="B765" s="346" t="s">
        <v>1067</v>
      </c>
      <c r="C765" s="369"/>
      <c r="D765" s="43"/>
      <c r="E765" s="39"/>
      <c r="F765" s="39"/>
      <c r="G765" s="39"/>
      <c r="H765" s="39"/>
      <c r="I765" s="40"/>
      <c r="J765" s="23"/>
      <c r="K765" s="59"/>
      <c r="L765" s="325"/>
      <c r="M765" s="61"/>
      <c r="N765" s="376"/>
      <c r="Q765" s="45"/>
      <c r="R765" s="303"/>
      <c r="S765" s="303"/>
      <c r="T765" s="376"/>
      <c r="U765" s="303"/>
      <c r="V765" s="303"/>
      <c r="W765" s="376"/>
    </row>
    <row r="766" spans="1:24" s="6" customFormat="1" ht="15" customHeight="1">
      <c r="B766" s="7"/>
      <c r="C766" s="7"/>
      <c r="D766" s="8"/>
      <c r="H766" s="9"/>
      <c r="I766" s="10"/>
      <c r="K766" s="53"/>
      <c r="L766" s="276"/>
      <c r="M766" s="60"/>
      <c r="N766" s="376"/>
      <c r="Q766" s="45"/>
      <c r="R766" s="303"/>
      <c r="S766" s="303"/>
      <c r="T766" s="376"/>
      <c r="U766" s="303"/>
      <c r="V766" s="303"/>
      <c r="W766" s="376"/>
    </row>
    <row r="767" spans="1:24" s="6" customFormat="1" ht="15" customHeight="1">
      <c r="B767" s="7"/>
      <c r="C767" s="7"/>
      <c r="D767" s="8"/>
      <c r="H767" s="9"/>
      <c r="I767" s="10"/>
      <c r="K767" s="53"/>
      <c r="L767" s="276"/>
      <c r="M767" s="60"/>
      <c r="N767" s="376"/>
      <c r="Q767" s="45"/>
      <c r="R767" s="303"/>
      <c r="S767" s="303"/>
      <c r="T767" s="376"/>
      <c r="U767" s="303"/>
      <c r="V767" s="303"/>
      <c r="W767" s="376"/>
    </row>
    <row r="768" spans="1:24" s="6" customFormat="1" ht="15" customHeight="1">
      <c r="B768" s="391" t="s">
        <v>216</v>
      </c>
      <c r="C768" s="391"/>
      <c r="D768" s="391"/>
      <c r="E768" s="391"/>
      <c r="F768" s="391"/>
      <c r="G768" s="391"/>
      <c r="H768" s="391"/>
      <c r="I768" s="10"/>
      <c r="K768" s="10"/>
      <c r="L768" s="276"/>
      <c r="M768" s="60"/>
      <c r="N768" s="376"/>
      <c r="Q768" s="45"/>
      <c r="R768" s="303"/>
      <c r="S768" s="303"/>
      <c r="T768" s="376"/>
      <c r="U768" s="303"/>
      <c r="V768" s="303"/>
      <c r="W768" s="376"/>
    </row>
    <row r="769" spans="1:24" ht="15" customHeight="1">
      <c r="B769" s="391"/>
      <c r="C769" s="391"/>
      <c r="D769" s="391"/>
      <c r="E769" s="391"/>
      <c r="F769" s="391"/>
      <c r="G769" s="391"/>
      <c r="H769" s="391"/>
      <c r="N769" s="376"/>
      <c r="Q769" s="45"/>
      <c r="R769" s="303"/>
      <c r="S769" s="303"/>
      <c r="T769" s="376"/>
      <c r="U769" s="303"/>
      <c r="V769" s="303"/>
      <c r="W769" s="376"/>
    </row>
    <row r="770" spans="1:24" ht="15" customHeight="1">
      <c r="A770" s="34"/>
      <c r="B770" s="391"/>
      <c r="C770" s="391"/>
      <c r="D770" s="391"/>
      <c r="E770" s="391"/>
      <c r="F770" s="391"/>
      <c r="G770" s="391"/>
      <c r="H770" s="391"/>
      <c r="I770" s="12"/>
      <c r="K770" s="24"/>
      <c r="L770" s="279"/>
      <c r="M770" s="90"/>
      <c r="N770" s="376"/>
      <c r="Q770" s="45"/>
      <c r="R770" s="303"/>
      <c r="S770" s="303"/>
      <c r="T770" s="376"/>
      <c r="U770" s="303"/>
      <c r="V770" s="303"/>
      <c r="W770" s="376"/>
    </row>
    <row r="771" spans="1:24" ht="15" customHeight="1">
      <c r="K771" s="24"/>
      <c r="L771" s="281"/>
      <c r="M771" s="24"/>
      <c r="N771" s="376"/>
      <c r="Q771" s="45"/>
      <c r="R771" s="303"/>
      <c r="S771" s="303"/>
      <c r="T771" s="376"/>
      <c r="U771" s="303"/>
      <c r="V771" s="303"/>
      <c r="W771" s="376"/>
    </row>
    <row r="772" spans="1:24" ht="15" customHeight="1">
      <c r="K772" s="24"/>
      <c r="L772" s="281"/>
      <c r="M772" s="24"/>
      <c r="N772" s="376"/>
      <c r="Q772" s="45"/>
      <c r="R772" s="303"/>
      <c r="S772" s="303"/>
      <c r="T772" s="376"/>
      <c r="U772" s="303"/>
      <c r="V772" s="303"/>
      <c r="W772" s="376"/>
    </row>
    <row r="773" spans="1:24" s="14" customFormat="1" ht="19.5" customHeight="1">
      <c r="A773" s="317" t="s">
        <v>275</v>
      </c>
      <c r="B773" s="13"/>
      <c r="C773" s="13"/>
      <c r="D773" s="16"/>
      <c r="H773" s="347" t="s">
        <v>38</v>
      </c>
      <c r="I773" s="17"/>
      <c r="J773" s="2"/>
      <c r="K773" s="46"/>
      <c r="L773" s="279"/>
      <c r="M773" s="24"/>
      <c r="N773" s="376"/>
      <c r="Q773" s="45"/>
      <c r="R773" s="303"/>
      <c r="S773" s="303"/>
      <c r="T773" s="376"/>
      <c r="U773" s="303"/>
      <c r="V773" s="303"/>
      <c r="W773" s="376"/>
    </row>
    <row r="774" spans="1:24" s="14" customFormat="1" ht="21" thickBot="1">
      <c r="A774" s="15"/>
      <c r="B774" s="13"/>
      <c r="C774" s="13"/>
      <c r="D774" s="16"/>
      <c r="H774" s="67"/>
      <c r="I774" s="18"/>
      <c r="J774" s="2"/>
      <c r="K774" s="46"/>
      <c r="L774" s="285"/>
      <c r="M774" s="46"/>
      <c r="N774" s="376"/>
      <c r="Q774" s="45"/>
      <c r="R774" s="303"/>
      <c r="S774" s="303"/>
      <c r="T774" s="376"/>
      <c r="U774" s="303"/>
      <c r="V774" s="303"/>
      <c r="W774" s="376"/>
    </row>
    <row r="775" spans="1:24" s="19" customFormat="1" ht="15" customHeight="1">
      <c r="A775" s="286" t="s">
        <v>9</v>
      </c>
      <c r="B775" s="287"/>
      <c r="C775" s="287"/>
      <c r="D775" s="288" t="s">
        <v>13</v>
      </c>
      <c r="E775" s="289"/>
      <c r="F775" s="289"/>
      <c r="G775" s="390" t="s">
        <v>24</v>
      </c>
      <c r="H775" s="390"/>
      <c r="I775" s="290"/>
      <c r="J775" s="1"/>
      <c r="K775" s="291" t="s">
        <v>2</v>
      </c>
      <c r="L775" s="292" t="s">
        <v>3</v>
      </c>
      <c r="M775" s="293"/>
      <c r="N775" s="376"/>
      <c r="Q775" s="45"/>
      <c r="R775" s="303"/>
      <c r="S775" s="303"/>
      <c r="T775" s="376"/>
      <c r="U775" s="303"/>
      <c r="V775" s="303"/>
      <c r="W775" s="376"/>
    </row>
    <row r="776" spans="1:24" s="19" customFormat="1" ht="15" customHeight="1" thickBot="1">
      <c r="A776" s="294"/>
      <c r="B776" s="295" t="s">
        <v>4</v>
      </c>
      <c r="C776" s="295"/>
      <c r="D776" s="296" t="s">
        <v>14</v>
      </c>
      <c r="E776" s="297" t="s">
        <v>5</v>
      </c>
      <c r="F776" s="297" t="s">
        <v>150</v>
      </c>
      <c r="G776" s="297" t="s">
        <v>22</v>
      </c>
      <c r="H776" s="297" t="s">
        <v>23</v>
      </c>
      <c r="I776" s="298"/>
      <c r="J776" s="1"/>
      <c r="K776" s="299" t="s">
        <v>6</v>
      </c>
      <c r="L776" s="300" t="s">
        <v>7</v>
      </c>
      <c r="M776" s="301" t="s">
        <v>8</v>
      </c>
      <c r="N776" s="376"/>
      <c r="Q776" s="45"/>
      <c r="R776" s="303"/>
      <c r="S776" s="303"/>
      <c r="T776" s="376"/>
      <c r="U776" s="303"/>
      <c r="V776" s="303"/>
      <c r="W776" s="376"/>
    </row>
    <row r="777" spans="1:24" s="19" customFormat="1" ht="15" customHeight="1">
      <c r="A777" s="80" t="s">
        <v>220</v>
      </c>
      <c r="B777" s="62">
        <v>8071508129802</v>
      </c>
      <c r="C777" s="355"/>
      <c r="D777" s="28"/>
      <c r="E777" s="29" t="s">
        <v>173</v>
      </c>
      <c r="F777" s="29" t="s">
        <v>172</v>
      </c>
      <c r="G777" s="29">
        <v>12</v>
      </c>
      <c r="H777" s="29">
        <v>144</v>
      </c>
      <c r="I777" s="30">
        <v>6.7135067999999993</v>
      </c>
      <c r="J777" s="23"/>
      <c r="K777" s="54">
        <f t="shared" ref="K777:K778" si="398">I777*$M$4</f>
        <v>0</v>
      </c>
      <c r="L777" s="320"/>
      <c r="M777" s="77">
        <f t="shared" ref="M777:M778" si="399">L777*K777</f>
        <v>0</v>
      </c>
      <c r="N777" s="376" t="e">
        <f t="shared" si="371"/>
        <v>#REF!</v>
      </c>
      <c r="O777" s="374" t="e">
        <f>IF(B777="","",_xlfn.XLOOKUP(B777,#REF!,#REF!))</f>
        <v>#REF!</v>
      </c>
      <c r="P777" s="375">
        <f>IFERROR(IF(B777="","",_xlfn.XLOOKUP(B777,'[1]Order Sheet'!$A:$A,'[1]Order Sheet'!$T:$T)),0)</f>
        <v>1</v>
      </c>
      <c r="Q777" s="45"/>
      <c r="R777" s="303" t="e">
        <f t="shared" si="372"/>
        <v>#REF!</v>
      </c>
      <c r="S777" s="303" t="e">
        <f t="shared" si="373"/>
        <v>#REF!</v>
      </c>
      <c r="T777" s="376" t="e">
        <f t="shared" si="374"/>
        <v>#REF!</v>
      </c>
      <c r="U777" s="303">
        <f t="shared" ref="U777:U778" si="400">+V777*0.34</f>
        <v>2.2825923119999998</v>
      </c>
      <c r="V777" s="303">
        <f t="shared" ref="V777:V778" si="401">+I777</f>
        <v>6.7135067999999993</v>
      </c>
      <c r="W777" s="376" t="e">
        <f>(+U777-O777)/U777</f>
        <v>#REF!</v>
      </c>
      <c r="X777" s="303">
        <f t="shared" ref="X777:X778" si="402">+V777-I777</f>
        <v>0</v>
      </c>
    </row>
    <row r="778" spans="1:24" s="19" customFormat="1" ht="15" customHeight="1">
      <c r="A778" s="26"/>
      <c r="B778" s="63">
        <v>8071512129802</v>
      </c>
      <c r="C778" s="356"/>
      <c r="D778" s="21"/>
      <c r="E778" s="22" t="s">
        <v>153</v>
      </c>
      <c r="F778" s="22" t="s">
        <v>172</v>
      </c>
      <c r="G778" s="22">
        <v>12</v>
      </c>
      <c r="H778" s="22">
        <v>144</v>
      </c>
      <c r="I778" s="31">
        <v>7.4807647200000016</v>
      </c>
      <c r="J778" s="23"/>
      <c r="K778" s="55">
        <f t="shared" si="398"/>
        <v>0</v>
      </c>
      <c r="L778" s="321"/>
      <c r="M778" s="74">
        <f t="shared" si="399"/>
        <v>0</v>
      </c>
      <c r="N778" s="376" t="e">
        <f t="shared" si="371"/>
        <v>#REF!</v>
      </c>
      <c r="O778" s="374" t="e">
        <f>IF(B778="","",_xlfn.XLOOKUP(B778,#REF!,#REF!))</f>
        <v>#REF!</v>
      </c>
      <c r="P778" s="375">
        <f>IFERROR(IF(B778="","",_xlfn.XLOOKUP(B778,'[1]Order Sheet'!$A:$A,'[1]Order Sheet'!$T:$T)),0)</f>
        <v>132</v>
      </c>
      <c r="Q778" s="45"/>
      <c r="R778" s="303" t="e">
        <f t="shared" si="372"/>
        <v>#REF!</v>
      </c>
      <c r="S778" s="303" t="e">
        <f t="shared" si="373"/>
        <v>#REF!</v>
      </c>
      <c r="T778" s="376" t="e">
        <f t="shared" si="374"/>
        <v>#REF!</v>
      </c>
      <c r="U778" s="303">
        <f t="shared" si="400"/>
        <v>2.5434600048000009</v>
      </c>
      <c r="V778" s="303">
        <f t="shared" si="401"/>
        <v>7.4807647200000016</v>
      </c>
      <c r="W778" s="376" t="e">
        <f>(+U778-O778)/U778</f>
        <v>#REF!</v>
      </c>
      <c r="X778" s="303">
        <f t="shared" si="402"/>
        <v>0</v>
      </c>
    </row>
    <row r="779" spans="1:24" s="19" customFormat="1" ht="15" customHeight="1">
      <c r="A779" s="26"/>
      <c r="B779" s="81"/>
      <c r="C779" s="358"/>
      <c r="D779" s="41"/>
      <c r="E779" s="37"/>
      <c r="F779" s="37"/>
      <c r="G779" s="37"/>
      <c r="H779" s="37"/>
      <c r="I779" s="38"/>
      <c r="J779" s="23"/>
      <c r="K779" s="57"/>
      <c r="L779" s="331"/>
      <c r="M779" s="92"/>
      <c r="N779" s="376"/>
      <c r="Q779" s="45"/>
      <c r="R779" s="303"/>
      <c r="S779" s="303"/>
      <c r="T779" s="376"/>
      <c r="U779" s="303"/>
      <c r="V779" s="303"/>
      <c r="W779" s="376"/>
    </row>
    <row r="780" spans="1:24" s="19" customFormat="1" ht="15" customHeight="1">
      <c r="A780" s="26"/>
      <c r="B780" s="78"/>
      <c r="C780" s="65"/>
      <c r="D780" s="44"/>
      <c r="E780" s="45"/>
      <c r="F780" s="45"/>
      <c r="G780" s="45"/>
      <c r="H780" s="45"/>
      <c r="I780" s="48"/>
      <c r="J780" s="23"/>
      <c r="K780" s="58"/>
      <c r="L780" s="324"/>
      <c r="M780" s="91"/>
      <c r="N780" s="376"/>
      <c r="Q780" s="45"/>
      <c r="R780" s="303"/>
      <c r="S780" s="303"/>
      <c r="T780" s="376"/>
      <c r="U780" s="303"/>
      <c r="V780" s="303"/>
      <c r="W780" s="376"/>
    </row>
    <row r="781" spans="1:24" s="19" customFormat="1" ht="15" customHeight="1">
      <c r="A781" s="26"/>
      <c r="B781" s="78"/>
      <c r="C781" s="65"/>
      <c r="D781" s="44"/>
      <c r="E781" s="45"/>
      <c r="F781" s="45"/>
      <c r="G781" s="45"/>
      <c r="H781" s="45"/>
      <c r="I781" s="48"/>
      <c r="J781" s="23"/>
      <c r="K781" s="58"/>
      <c r="L781" s="324"/>
      <c r="M781" s="91"/>
      <c r="N781" s="376"/>
      <c r="Q781" s="45"/>
      <c r="R781" s="303"/>
      <c r="S781" s="303"/>
      <c r="T781" s="376"/>
      <c r="U781" s="303"/>
      <c r="V781" s="303"/>
      <c r="W781" s="376"/>
    </row>
    <row r="782" spans="1:24" s="19" customFormat="1" ht="15" customHeight="1" thickBot="1">
      <c r="A782" s="27"/>
      <c r="B782" s="346" t="s">
        <v>1070</v>
      </c>
      <c r="C782" s="369"/>
      <c r="D782" s="43"/>
      <c r="E782" s="39"/>
      <c r="F782" s="39"/>
      <c r="G782" s="39"/>
      <c r="H782" s="39"/>
      <c r="I782" s="40"/>
      <c r="J782" s="23"/>
      <c r="K782" s="59"/>
      <c r="L782" s="325"/>
      <c r="M782" s="61"/>
      <c r="N782" s="376"/>
      <c r="Q782" s="45"/>
      <c r="R782" s="303"/>
      <c r="S782" s="303"/>
      <c r="T782" s="376"/>
      <c r="U782" s="303"/>
      <c r="V782" s="303"/>
      <c r="W782" s="376"/>
    </row>
    <row r="783" spans="1:24" ht="15" customHeight="1">
      <c r="K783" s="24"/>
      <c r="L783" s="281"/>
      <c r="M783" s="24"/>
      <c r="N783" s="376"/>
      <c r="Q783" s="45"/>
      <c r="R783" s="303"/>
      <c r="S783" s="303"/>
      <c r="T783" s="376"/>
      <c r="U783" s="303"/>
      <c r="V783" s="303"/>
      <c r="W783" s="376"/>
    </row>
    <row r="784" spans="1:24" s="14" customFormat="1" ht="19.5" customHeight="1">
      <c r="A784" s="317" t="s">
        <v>275</v>
      </c>
      <c r="B784" s="13"/>
      <c r="C784" s="13"/>
      <c r="D784" s="16"/>
      <c r="H784" s="347" t="s">
        <v>224</v>
      </c>
      <c r="I784" s="17"/>
      <c r="J784" s="2"/>
      <c r="K784" s="46"/>
      <c r="L784" s="279"/>
      <c r="M784" s="24"/>
      <c r="N784" s="376"/>
      <c r="Q784" s="45"/>
      <c r="R784" s="303"/>
      <c r="S784" s="303"/>
      <c r="T784" s="376"/>
      <c r="U784" s="303"/>
      <c r="V784" s="303"/>
      <c r="W784" s="376"/>
    </row>
    <row r="785" spans="1:24" s="14" customFormat="1" ht="21" thickBot="1">
      <c r="A785" s="15"/>
      <c r="B785" s="13"/>
      <c r="C785" s="13"/>
      <c r="D785" s="16"/>
      <c r="H785" s="112"/>
      <c r="I785" s="18"/>
      <c r="J785" s="2"/>
      <c r="K785" s="46"/>
      <c r="L785" s="285"/>
      <c r="M785" s="46"/>
      <c r="N785" s="376"/>
      <c r="Q785" s="45"/>
      <c r="R785" s="303"/>
      <c r="S785" s="303"/>
      <c r="T785" s="376"/>
      <c r="U785" s="303"/>
      <c r="V785" s="303"/>
      <c r="W785" s="376"/>
    </row>
    <row r="786" spans="1:24" s="19" customFormat="1" ht="15" customHeight="1">
      <c r="A786" s="286" t="s">
        <v>9</v>
      </c>
      <c r="B786" s="287"/>
      <c r="C786" s="287"/>
      <c r="D786" s="288" t="s">
        <v>13</v>
      </c>
      <c r="E786" s="289"/>
      <c r="F786" s="289"/>
      <c r="G786" s="390" t="s">
        <v>24</v>
      </c>
      <c r="H786" s="390"/>
      <c r="I786" s="290"/>
      <c r="J786" s="1"/>
      <c r="K786" s="291" t="s">
        <v>2</v>
      </c>
      <c r="L786" s="292" t="s">
        <v>3</v>
      </c>
      <c r="M786" s="293"/>
      <c r="N786" s="376"/>
      <c r="Q786" s="45"/>
      <c r="R786" s="303"/>
      <c r="S786" s="303"/>
      <c r="T786" s="376"/>
      <c r="U786" s="303"/>
      <c r="V786" s="303"/>
      <c r="W786" s="376"/>
    </row>
    <row r="787" spans="1:24" s="19" customFormat="1" ht="15" customHeight="1" thickBot="1">
      <c r="A787" s="294"/>
      <c r="B787" s="295" t="s">
        <v>4</v>
      </c>
      <c r="C787" s="295"/>
      <c r="D787" s="296" t="s">
        <v>14</v>
      </c>
      <c r="E787" s="297" t="s">
        <v>5</v>
      </c>
      <c r="F787" s="297" t="s">
        <v>150</v>
      </c>
      <c r="G787" s="297" t="s">
        <v>22</v>
      </c>
      <c r="H787" s="297" t="s">
        <v>23</v>
      </c>
      <c r="I787" s="298"/>
      <c r="J787" s="1"/>
      <c r="K787" s="299" t="s">
        <v>6</v>
      </c>
      <c r="L787" s="300" t="s">
        <v>7</v>
      </c>
      <c r="M787" s="301" t="s">
        <v>8</v>
      </c>
      <c r="N787" s="376"/>
      <c r="Q787" s="45"/>
      <c r="R787" s="303"/>
      <c r="S787" s="303"/>
      <c r="T787" s="376"/>
      <c r="U787" s="303"/>
      <c r="V787" s="303"/>
      <c r="W787" s="376"/>
    </row>
    <row r="788" spans="1:24" s="19" customFormat="1" ht="15" customHeight="1">
      <c r="A788" s="80" t="s">
        <v>222</v>
      </c>
      <c r="B788" s="62">
        <v>8185008089802</v>
      </c>
      <c r="C788" s="355"/>
      <c r="D788" s="28"/>
      <c r="E788" s="29" t="s">
        <v>151</v>
      </c>
      <c r="F788" s="29" t="s">
        <v>217</v>
      </c>
      <c r="G788" s="29">
        <v>12</v>
      </c>
      <c r="H788" s="29">
        <v>72</v>
      </c>
      <c r="I788" s="30">
        <v>11.346564240000001</v>
      </c>
      <c r="J788" s="23"/>
      <c r="K788" s="54">
        <f t="shared" ref="K788:K793" si="403">I788*$M$4</f>
        <v>0</v>
      </c>
      <c r="L788" s="320"/>
      <c r="M788" s="77">
        <f t="shared" ref="M788:M793" si="404">L788*K788</f>
        <v>0</v>
      </c>
      <c r="N788" s="376" t="e">
        <f t="shared" ref="N788:N841" si="405">IF(B788="","",(K788-O788)/K788)</f>
        <v>#REF!</v>
      </c>
      <c r="O788" s="374" t="e">
        <f>IF(B788="","",_xlfn.XLOOKUP(B788,#REF!,#REF!))</f>
        <v>#REF!</v>
      </c>
      <c r="P788" s="375">
        <f>IFERROR(IF(B788="","",_xlfn.XLOOKUP(B788,'[1]Order Sheet'!$A:$A,'[1]Order Sheet'!$T:$T)),0)</f>
        <v>80</v>
      </c>
      <c r="Q788" s="45"/>
      <c r="R788" s="303" t="e">
        <f t="shared" ref="R788:R841" si="406">O788/0.7</f>
        <v>#REF!</v>
      </c>
      <c r="S788" s="303" t="e">
        <f t="shared" ref="S788:S841" si="407">R788-O788</f>
        <v>#REF!</v>
      </c>
      <c r="T788" s="376" t="e">
        <f t="shared" ref="T788:T841" si="408">+S788/R788</f>
        <v>#REF!</v>
      </c>
      <c r="U788" s="303">
        <f t="shared" ref="U788:U793" si="409">+V788*0.34</f>
        <v>3.8578318416000008</v>
      </c>
      <c r="V788" s="303">
        <f t="shared" ref="V788:V793" si="410">+I788</f>
        <v>11.346564240000001</v>
      </c>
      <c r="W788" s="376" t="e">
        <f t="shared" ref="W788:W793" si="411">(+U788-O788)/U788</f>
        <v>#REF!</v>
      </c>
      <c r="X788" s="303">
        <f t="shared" ref="X788:X793" si="412">+V788-I788</f>
        <v>0</v>
      </c>
    </row>
    <row r="789" spans="1:24" s="19" customFormat="1" ht="15" customHeight="1">
      <c r="A789" s="26"/>
      <c r="B789" s="63">
        <v>8185012129802</v>
      </c>
      <c r="C789" s="356"/>
      <c r="D789" s="21"/>
      <c r="E789" s="22" t="s">
        <v>153</v>
      </c>
      <c r="F789" s="22" t="s">
        <v>217</v>
      </c>
      <c r="G789" s="22">
        <v>12</v>
      </c>
      <c r="H789" s="22">
        <v>72</v>
      </c>
      <c r="I789" s="31">
        <v>11.243279520000003</v>
      </c>
      <c r="J789" s="23"/>
      <c r="K789" s="55">
        <f t="shared" si="403"/>
        <v>0</v>
      </c>
      <c r="L789" s="321"/>
      <c r="M789" s="74">
        <f t="shared" si="404"/>
        <v>0</v>
      </c>
      <c r="N789" s="376" t="e">
        <f t="shared" si="405"/>
        <v>#REF!</v>
      </c>
      <c r="O789" s="374" t="e">
        <f>IF(B789="","",_xlfn.XLOOKUP(B789,#REF!,#REF!))</f>
        <v>#REF!</v>
      </c>
      <c r="P789" s="375">
        <f>IFERROR(IF(B789="","",_xlfn.XLOOKUP(B789,'[1]Order Sheet'!$A:$A,'[1]Order Sheet'!$T:$T)),0)</f>
        <v>17</v>
      </c>
      <c r="Q789" s="45"/>
      <c r="R789" s="303" t="e">
        <f t="shared" si="406"/>
        <v>#REF!</v>
      </c>
      <c r="S789" s="303" t="e">
        <f t="shared" si="407"/>
        <v>#REF!</v>
      </c>
      <c r="T789" s="376" t="e">
        <f t="shared" si="408"/>
        <v>#REF!</v>
      </c>
      <c r="U789" s="303">
        <f t="shared" si="409"/>
        <v>3.8227150368000014</v>
      </c>
      <c r="V789" s="303">
        <f t="shared" si="410"/>
        <v>11.243279520000003</v>
      </c>
      <c r="W789" s="376" t="e">
        <f t="shared" si="411"/>
        <v>#REF!</v>
      </c>
      <c r="X789" s="303">
        <f t="shared" si="412"/>
        <v>0</v>
      </c>
    </row>
    <row r="790" spans="1:24" s="19" customFormat="1" ht="15" customHeight="1">
      <c r="A790" s="26"/>
      <c r="B790" s="63">
        <v>8185016169802</v>
      </c>
      <c r="C790" s="356"/>
      <c r="D790" s="21"/>
      <c r="E790" s="22" t="s">
        <v>154</v>
      </c>
      <c r="F790" s="22" t="s">
        <v>217</v>
      </c>
      <c r="G790" s="22">
        <v>8</v>
      </c>
      <c r="H790" s="22">
        <v>80</v>
      </c>
      <c r="I790" s="31">
        <v>16.053396480000004</v>
      </c>
      <c r="J790" s="23"/>
      <c r="K790" s="55">
        <f t="shared" si="403"/>
        <v>0</v>
      </c>
      <c r="L790" s="321"/>
      <c r="M790" s="74">
        <f t="shared" si="404"/>
        <v>0</v>
      </c>
      <c r="N790" s="376" t="e">
        <f t="shared" si="405"/>
        <v>#REF!</v>
      </c>
      <c r="O790" s="374" t="e">
        <f>IF(B790="","",_xlfn.XLOOKUP(B790,#REF!,#REF!))</f>
        <v>#REF!</v>
      </c>
      <c r="P790" s="375">
        <f>IFERROR(IF(B790="","",_xlfn.XLOOKUP(B790,'[1]Order Sheet'!$A:$A,'[1]Order Sheet'!$T:$T)),0)</f>
        <v>65</v>
      </c>
      <c r="Q790" s="45"/>
      <c r="R790" s="303" t="e">
        <f t="shared" si="406"/>
        <v>#REF!</v>
      </c>
      <c r="S790" s="303" t="e">
        <f t="shared" si="407"/>
        <v>#REF!</v>
      </c>
      <c r="T790" s="376" t="e">
        <f t="shared" si="408"/>
        <v>#REF!</v>
      </c>
      <c r="U790" s="303">
        <f t="shared" si="409"/>
        <v>5.458154803200002</v>
      </c>
      <c r="V790" s="303">
        <f t="shared" si="410"/>
        <v>16.053396480000004</v>
      </c>
      <c r="W790" s="376" t="e">
        <f t="shared" si="411"/>
        <v>#REF!</v>
      </c>
      <c r="X790" s="303">
        <f t="shared" si="412"/>
        <v>0</v>
      </c>
    </row>
    <row r="791" spans="1:24" s="19" customFormat="1" ht="15" customHeight="1">
      <c r="A791" s="26"/>
      <c r="B791" s="63">
        <v>8185020209802</v>
      </c>
      <c r="C791" s="356"/>
      <c r="D791" s="21"/>
      <c r="E791" s="22" t="s">
        <v>155</v>
      </c>
      <c r="F791" s="22" t="s">
        <v>217</v>
      </c>
      <c r="G791" s="22">
        <v>6</v>
      </c>
      <c r="H791" s="22">
        <v>60</v>
      </c>
      <c r="I791" s="31">
        <v>21.261897359999999</v>
      </c>
      <c r="J791" s="23"/>
      <c r="K791" s="55">
        <f t="shared" si="403"/>
        <v>0</v>
      </c>
      <c r="L791" s="321"/>
      <c r="M791" s="74">
        <f t="shared" si="404"/>
        <v>0</v>
      </c>
      <c r="N791" s="376" t="e">
        <f t="shared" si="405"/>
        <v>#REF!</v>
      </c>
      <c r="O791" s="374" t="e">
        <f>IF(B791="","",_xlfn.XLOOKUP(B791,#REF!,#REF!))</f>
        <v>#REF!</v>
      </c>
      <c r="P791" s="375">
        <f>IFERROR(IF(B791="","",_xlfn.XLOOKUP(B791,'[1]Order Sheet'!$A:$A,'[1]Order Sheet'!$T:$T)),0)</f>
        <v>172</v>
      </c>
      <c r="Q791" s="45"/>
      <c r="R791" s="303" t="e">
        <f t="shared" si="406"/>
        <v>#REF!</v>
      </c>
      <c r="S791" s="303" t="e">
        <f t="shared" si="407"/>
        <v>#REF!</v>
      </c>
      <c r="T791" s="376" t="e">
        <f t="shared" si="408"/>
        <v>#REF!</v>
      </c>
      <c r="U791" s="303">
        <f t="shared" si="409"/>
        <v>7.2290451023999998</v>
      </c>
      <c r="V791" s="303">
        <f t="shared" si="410"/>
        <v>21.261897359999999</v>
      </c>
      <c r="W791" s="376" t="e">
        <f t="shared" si="411"/>
        <v>#REF!</v>
      </c>
      <c r="X791" s="303">
        <f t="shared" si="412"/>
        <v>0</v>
      </c>
    </row>
    <row r="792" spans="1:24" s="19" customFormat="1" ht="15" customHeight="1">
      <c r="A792" s="26"/>
      <c r="B792" s="63">
        <v>8185024249802</v>
      </c>
      <c r="C792" s="356"/>
      <c r="D792" s="21"/>
      <c r="E792" s="22" t="s">
        <v>156</v>
      </c>
      <c r="F792" s="22" t="s">
        <v>217</v>
      </c>
      <c r="G792" s="22">
        <v>6</v>
      </c>
      <c r="H792" s="22">
        <v>60</v>
      </c>
      <c r="I792" s="31">
        <v>22.648863600000006</v>
      </c>
      <c r="J792" s="23"/>
      <c r="K792" s="55">
        <f t="shared" si="403"/>
        <v>0</v>
      </c>
      <c r="L792" s="321"/>
      <c r="M792" s="74">
        <f t="shared" si="404"/>
        <v>0</v>
      </c>
      <c r="N792" s="376" t="e">
        <f t="shared" si="405"/>
        <v>#REF!</v>
      </c>
      <c r="O792" s="374" t="e">
        <f>IF(B792="","",_xlfn.XLOOKUP(B792,#REF!,#REF!))</f>
        <v>#REF!</v>
      </c>
      <c r="P792" s="375">
        <f>IFERROR(IF(B792="","",_xlfn.XLOOKUP(B792,'[1]Order Sheet'!$A:$A,'[1]Order Sheet'!$T:$T)),0)</f>
        <v>0</v>
      </c>
      <c r="Q792" s="45"/>
      <c r="R792" s="303" t="e">
        <f t="shared" si="406"/>
        <v>#REF!</v>
      </c>
      <c r="S792" s="303" t="e">
        <f t="shared" si="407"/>
        <v>#REF!</v>
      </c>
      <c r="T792" s="376" t="e">
        <f t="shared" si="408"/>
        <v>#REF!</v>
      </c>
      <c r="U792" s="303">
        <f t="shared" si="409"/>
        <v>7.7006136240000025</v>
      </c>
      <c r="V792" s="303">
        <f t="shared" si="410"/>
        <v>22.648863600000006</v>
      </c>
      <c r="W792" s="376" t="e">
        <f t="shared" si="411"/>
        <v>#REF!</v>
      </c>
      <c r="X792" s="303">
        <f t="shared" si="412"/>
        <v>0</v>
      </c>
    </row>
    <row r="793" spans="1:24" s="19" customFormat="1" ht="15" customHeight="1">
      <c r="A793" s="26"/>
      <c r="B793" s="63">
        <v>8185032329802</v>
      </c>
      <c r="C793" s="356"/>
      <c r="D793" s="69"/>
      <c r="E793" s="22" t="s">
        <v>157</v>
      </c>
      <c r="F793" s="22" t="s">
        <v>217</v>
      </c>
      <c r="G793" s="22">
        <v>4</v>
      </c>
      <c r="H793" s="22">
        <v>32</v>
      </c>
      <c r="I793" s="31">
        <v>26.617947840000003</v>
      </c>
      <c r="J793" s="23"/>
      <c r="K793" s="55">
        <f t="shared" si="403"/>
        <v>0</v>
      </c>
      <c r="L793" s="321"/>
      <c r="M793" s="74">
        <f t="shared" si="404"/>
        <v>0</v>
      </c>
      <c r="N793" s="376" t="e">
        <f t="shared" si="405"/>
        <v>#REF!</v>
      </c>
      <c r="O793" s="374" t="e">
        <f>IF(B793="","",_xlfn.XLOOKUP(B793,#REF!,#REF!))</f>
        <v>#REF!</v>
      </c>
      <c r="P793" s="375">
        <f>IFERROR(IF(B793="","",_xlfn.XLOOKUP(B793,'[1]Order Sheet'!$A:$A,'[1]Order Sheet'!$T:$T)),0)</f>
        <v>92</v>
      </c>
      <c r="Q793" s="45"/>
      <c r="R793" s="303" t="e">
        <f t="shared" si="406"/>
        <v>#REF!</v>
      </c>
      <c r="S793" s="303" t="e">
        <f t="shared" si="407"/>
        <v>#REF!</v>
      </c>
      <c r="T793" s="376" t="e">
        <f t="shared" si="408"/>
        <v>#REF!</v>
      </c>
      <c r="U793" s="303">
        <f t="shared" si="409"/>
        <v>9.0501022656000014</v>
      </c>
      <c r="V793" s="303">
        <f t="shared" si="410"/>
        <v>26.617947840000003</v>
      </c>
      <c r="W793" s="376" t="e">
        <f t="shared" si="411"/>
        <v>#REF!</v>
      </c>
      <c r="X793" s="303">
        <f t="shared" si="412"/>
        <v>0</v>
      </c>
    </row>
    <row r="794" spans="1:24" s="19" customFormat="1" ht="15" customHeight="1" thickBot="1">
      <c r="A794" s="27"/>
      <c r="B794" s="348" t="s">
        <v>302</v>
      </c>
      <c r="C794" s="370"/>
      <c r="D794" s="70"/>
      <c r="E794" s="32"/>
      <c r="F794" s="32"/>
      <c r="G794" s="32"/>
      <c r="H794" s="32"/>
      <c r="I794" s="33"/>
      <c r="J794" s="23"/>
      <c r="K794" s="56"/>
      <c r="L794" s="344"/>
      <c r="M794" s="75"/>
      <c r="N794" s="376"/>
      <c r="Q794" s="45"/>
      <c r="R794" s="303"/>
      <c r="S794" s="303"/>
      <c r="T794" s="376"/>
      <c r="U794" s="303"/>
      <c r="V794" s="303"/>
      <c r="W794" s="376"/>
    </row>
    <row r="795" spans="1:24" s="19" customFormat="1" ht="15" customHeight="1">
      <c r="A795" s="80" t="s">
        <v>222</v>
      </c>
      <c r="B795" s="62">
        <v>8184908089802</v>
      </c>
      <c r="C795" s="355"/>
      <c r="D795" s="28"/>
      <c r="E795" s="29" t="s">
        <v>151</v>
      </c>
      <c r="F795" s="29" t="s">
        <v>161</v>
      </c>
      <c r="G795" s="29">
        <v>12</v>
      </c>
      <c r="H795" s="29">
        <v>72</v>
      </c>
      <c r="I795" s="30">
        <v>10.653081120000001</v>
      </c>
      <c r="J795" s="23"/>
      <c r="K795" s="54">
        <f t="shared" ref="K795:K800" si="413">I795*$M$4</f>
        <v>0</v>
      </c>
      <c r="L795" s="320"/>
      <c r="M795" s="77">
        <f t="shared" ref="M795:M800" si="414">L795*K795</f>
        <v>0</v>
      </c>
      <c r="N795" s="376" t="e">
        <f t="shared" si="405"/>
        <v>#REF!</v>
      </c>
      <c r="O795" s="374" t="e">
        <f>IF(B795="","",_xlfn.XLOOKUP(B795,#REF!,#REF!))</f>
        <v>#REF!</v>
      </c>
      <c r="P795" s="375">
        <f>IFERROR(IF(B795="","",_xlfn.XLOOKUP(B795,'[1]Order Sheet'!$A:$A,'[1]Order Sheet'!$T:$T)),0)</f>
        <v>222</v>
      </c>
      <c r="Q795" s="45"/>
      <c r="R795" s="303" t="e">
        <f t="shared" si="406"/>
        <v>#REF!</v>
      </c>
      <c r="S795" s="303" t="e">
        <f t="shared" si="407"/>
        <v>#REF!</v>
      </c>
      <c r="T795" s="376" t="e">
        <f t="shared" si="408"/>
        <v>#REF!</v>
      </c>
      <c r="U795" s="303" t="e">
        <f t="shared" ref="U795:U841" si="415">IF(T795&gt;N795,R795,K795)</f>
        <v>#REF!</v>
      </c>
      <c r="V795" s="303">
        <f>+I795</f>
        <v>10.653081120000001</v>
      </c>
      <c r="W795" s="376" t="e">
        <f t="shared" ref="W795:W800" si="416">(+U795-O795)/U795</f>
        <v>#REF!</v>
      </c>
      <c r="X795" s="303">
        <f>+V795-I795</f>
        <v>0</v>
      </c>
    </row>
    <row r="796" spans="1:24" s="19" customFormat="1" ht="15" customHeight="1">
      <c r="A796" s="26"/>
      <c r="B796" s="63">
        <v>8184912129802</v>
      </c>
      <c r="C796" s="356"/>
      <c r="D796" s="21"/>
      <c r="E796" s="22" t="s">
        <v>153</v>
      </c>
      <c r="F796" s="22" t="s">
        <v>161</v>
      </c>
      <c r="G796" s="22">
        <v>12</v>
      </c>
      <c r="H796" s="22">
        <v>72</v>
      </c>
      <c r="I796" s="31">
        <v>12.600735839999999</v>
      </c>
      <c r="J796" s="23"/>
      <c r="K796" s="55">
        <f t="shared" si="413"/>
        <v>0</v>
      </c>
      <c r="L796" s="321"/>
      <c r="M796" s="74">
        <f t="shared" si="414"/>
        <v>0</v>
      </c>
      <c r="N796" s="376" t="e">
        <f t="shared" si="405"/>
        <v>#REF!</v>
      </c>
      <c r="O796" s="374" t="e">
        <f>IF(B796="","",_xlfn.XLOOKUP(B796,#REF!,#REF!))</f>
        <v>#REF!</v>
      </c>
      <c r="P796" s="375">
        <f>IFERROR(IF(B796="","",_xlfn.XLOOKUP(B796,'[1]Order Sheet'!$A:$A,'[1]Order Sheet'!$T:$T)),0)</f>
        <v>0</v>
      </c>
      <c r="Q796" s="45"/>
      <c r="R796" s="303" t="e">
        <f t="shared" si="406"/>
        <v>#REF!</v>
      </c>
      <c r="S796" s="303" t="e">
        <f t="shared" si="407"/>
        <v>#REF!</v>
      </c>
      <c r="T796" s="376" t="e">
        <f t="shared" si="408"/>
        <v>#REF!</v>
      </c>
      <c r="U796" s="303">
        <f t="shared" ref="U796:U798" si="417">+V796*0.34</f>
        <v>4.2842501855999995</v>
      </c>
      <c r="V796" s="303">
        <f t="shared" ref="V796:V798" si="418">+I796</f>
        <v>12.600735839999999</v>
      </c>
      <c r="W796" s="376" t="e">
        <f t="shared" si="416"/>
        <v>#REF!</v>
      </c>
      <c r="X796" s="303">
        <f t="shared" ref="X796:X798" si="419">+V796-I796</f>
        <v>0</v>
      </c>
    </row>
    <row r="797" spans="1:24" s="19" customFormat="1" ht="15" customHeight="1">
      <c r="A797" s="26"/>
      <c r="B797" s="63">
        <v>8184916169802</v>
      </c>
      <c r="C797" s="356"/>
      <c r="D797" s="21"/>
      <c r="E797" s="22" t="s">
        <v>154</v>
      </c>
      <c r="F797" s="22" t="s">
        <v>161</v>
      </c>
      <c r="G797" s="22">
        <v>8</v>
      </c>
      <c r="H797" s="22">
        <v>80</v>
      </c>
      <c r="I797" s="31">
        <v>16.053396480000004</v>
      </c>
      <c r="J797" s="23"/>
      <c r="K797" s="55">
        <f t="shared" si="413"/>
        <v>0</v>
      </c>
      <c r="L797" s="321"/>
      <c r="M797" s="74">
        <f t="shared" si="414"/>
        <v>0</v>
      </c>
      <c r="N797" s="376" t="e">
        <f t="shared" si="405"/>
        <v>#REF!</v>
      </c>
      <c r="O797" s="374" t="e">
        <f>IF(B797="","",_xlfn.XLOOKUP(B797,#REF!,#REF!))</f>
        <v>#REF!</v>
      </c>
      <c r="P797" s="375">
        <f>IFERROR(IF(B797="","",_xlfn.XLOOKUP(B797,'[1]Order Sheet'!$A:$A,'[1]Order Sheet'!$T:$T)),0)</f>
        <v>90</v>
      </c>
      <c r="Q797" s="45"/>
      <c r="R797" s="303" t="e">
        <f t="shared" si="406"/>
        <v>#REF!</v>
      </c>
      <c r="S797" s="303" t="e">
        <f t="shared" si="407"/>
        <v>#REF!</v>
      </c>
      <c r="T797" s="376" t="e">
        <f t="shared" si="408"/>
        <v>#REF!</v>
      </c>
      <c r="U797" s="303">
        <f t="shared" si="417"/>
        <v>5.458154803200002</v>
      </c>
      <c r="V797" s="303">
        <f t="shared" si="418"/>
        <v>16.053396480000004</v>
      </c>
      <c r="W797" s="376" t="e">
        <f t="shared" si="416"/>
        <v>#REF!</v>
      </c>
      <c r="X797" s="303">
        <f t="shared" si="419"/>
        <v>0</v>
      </c>
    </row>
    <row r="798" spans="1:24" s="19" customFormat="1" ht="15" customHeight="1">
      <c r="A798" s="26"/>
      <c r="B798" s="63">
        <v>8184920209802</v>
      </c>
      <c r="C798" s="356"/>
      <c r="D798" s="21"/>
      <c r="E798" s="22" t="s">
        <v>155</v>
      </c>
      <c r="F798" s="22" t="s">
        <v>161</v>
      </c>
      <c r="G798" s="22">
        <v>6</v>
      </c>
      <c r="H798" s="22">
        <v>60</v>
      </c>
      <c r="I798" s="31">
        <v>21.45371184</v>
      </c>
      <c r="J798" s="23"/>
      <c r="K798" s="55">
        <f t="shared" si="413"/>
        <v>0</v>
      </c>
      <c r="L798" s="321"/>
      <c r="M798" s="74">
        <f t="shared" si="414"/>
        <v>0</v>
      </c>
      <c r="N798" s="376" t="e">
        <f t="shared" si="405"/>
        <v>#REF!</v>
      </c>
      <c r="O798" s="374" t="e">
        <f>IF(B798="","",_xlfn.XLOOKUP(B798,#REF!,#REF!))</f>
        <v>#REF!</v>
      </c>
      <c r="P798" s="375">
        <f>IFERROR(IF(B798="","",_xlfn.XLOOKUP(B798,'[1]Order Sheet'!$A:$A,'[1]Order Sheet'!$T:$T)),0)</f>
        <v>47</v>
      </c>
      <c r="Q798" s="45"/>
      <c r="R798" s="303" t="e">
        <f t="shared" si="406"/>
        <v>#REF!</v>
      </c>
      <c r="S798" s="303" t="e">
        <f t="shared" si="407"/>
        <v>#REF!</v>
      </c>
      <c r="T798" s="376" t="e">
        <f t="shared" si="408"/>
        <v>#REF!</v>
      </c>
      <c r="U798" s="303">
        <f t="shared" si="417"/>
        <v>7.294262025600001</v>
      </c>
      <c r="V798" s="303">
        <f t="shared" si="418"/>
        <v>21.45371184</v>
      </c>
      <c r="W798" s="376" t="e">
        <f t="shared" si="416"/>
        <v>#REF!</v>
      </c>
      <c r="X798" s="303">
        <f t="shared" si="419"/>
        <v>0</v>
      </c>
    </row>
    <row r="799" spans="1:24" s="19" customFormat="1" ht="15" customHeight="1">
      <c r="A799" s="26"/>
      <c r="B799" s="63">
        <v>8184924249802</v>
      </c>
      <c r="C799" s="356"/>
      <c r="D799" s="21"/>
      <c r="E799" s="22" t="s">
        <v>156</v>
      </c>
      <c r="F799" s="22" t="s">
        <v>161</v>
      </c>
      <c r="G799" s="22">
        <v>6</v>
      </c>
      <c r="H799" s="22">
        <v>60</v>
      </c>
      <c r="I799" s="31">
        <v>25.479502521008406</v>
      </c>
      <c r="J799" s="23"/>
      <c r="K799" s="55">
        <f t="shared" si="413"/>
        <v>0</v>
      </c>
      <c r="L799" s="321"/>
      <c r="M799" s="74">
        <f t="shared" si="414"/>
        <v>0</v>
      </c>
      <c r="N799" s="376" t="e">
        <f t="shared" si="405"/>
        <v>#REF!</v>
      </c>
      <c r="O799" s="374" t="e">
        <f>IF(B799="","",_xlfn.XLOOKUP(B799,#REF!,#REF!))</f>
        <v>#REF!</v>
      </c>
      <c r="P799" s="375">
        <f>IFERROR(IF(B799="","",_xlfn.XLOOKUP(B799,'[1]Order Sheet'!$A:$A,'[1]Order Sheet'!$T:$T)),0)</f>
        <v>82</v>
      </c>
      <c r="Q799" s="45"/>
      <c r="R799" s="303" t="e">
        <f t="shared" si="406"/>
        <v>#REF!</v>
      </c>
      <c r="S799" s="303" t="e">
        <f t="shared" si="407"/>
        <v>#REF!</v>
      </c>
      <c r="T799" s="376" t="e">
        <f t="shared" si="408"/>
        <v>#REF!</v>
      </c>
      <c r="U799" s="303" t="e">
        <f t="shared" si="415"/>
        <v>#REF!</v>
      </c>
      <c r="V799" s="303" t="e">
        <f t="shared" ref="V799:V800" si="420">+U799/M$4</f>
        <v>#REF!</v>
      </c>
      <c r="W799" s="376" t="e">
        <f t="shared" si="416"/>
        <v>#REF!</v>
      </c>
      <c r="X799" s="303" t="e">
        <f t="shared" ref="X799:X800" si="421">+V799-I799</f>
        <v>#REF!</v>
      </c>
    </row>
    <row r="800" spans="1:24" s="19" customFormat="1" ht="15" customHeight="1">
      <c r="A800" s="26"/>
      <c r="B800" s="63">
        <v>8184932329802</v>
      </c>
      <c r="C800" s="356"/>
      <c r="D800" s="69"/>
      <c r="E800" s="22" t="s">
        <v>157</v>
      </c>
      <c r="F800" s="22" t="s">
        <v>161</v>
      </c>
      <c r="G800" s="22">
        <v>4</v>
      </c>
      <c r="H800" s="22">
        <v>32</v>
      </c>
      <c r="I800" s="31">
        <v>44.69432605042018</v>
      </c>
      <c r="J800" s="23"/>
      <c r="K800" s="55">
        <f t="shared" si="413"/>
        <v>0</v>
      </c>
      <c r="L800" s="321"/>
      <c r="M800" s="74">
        <f t="shared" si="414"/>
        <v>0</v>
      </c>
      <c r="N800" s="376" t="e">
        <f t="shared" si="405"/>
        <v>#REF!</v>
      </c>
      <c r="O800" s="374" t="e">
        <f>IF(B800="","",_xlfn.XLOOKUP(B800,#REF!,#REF!))</f>
        <v>#REF!</v>
      </c>
      <c r="P800" s="375">
        <f>IFERROR(IF(B800="","",_xlfn.XLOOKUP(B800,'[1]Order Sheet'!$A:$A,'[1]Order Sheet'!$T:$T)),0)</f>
        <v>58</v>
      </c>
      <c r="Q800" s="45"/>
      <c r="R800" s="303" t="e">
        <f t="shared" si="406"/>
        <v>#REF!</v>
      </c>
      <c r="S800" s="303" t="e">
        <f t="shared" si="407"/>
        <v>#REF!</v>
      </c>
      <c r="T800" s="376" t="e">
        <f t="shared" si="408"/>
        <v>#REF!</v>
      </c>
      <c r="U800" s="303" t="e">
        <f t="shared" si="415"/>
        <v>#REF!</v>
      </c>
      <c r="V800" s="303" t="e">
        <f t="shared" si="420"/>
        <v>#REF!</v>
      </c>
      <c r="W800" s="376" t="e">
        <f t="shared" si="416"/>
        <v>#REF!</v>
      </c>
      <c r="X800" s="303" t="e">
        <f t="shared" si="421"/>
        <v>#REF!</v>
      </c>
    </row>
    <row r="801" spans="1:24" s="19" customFormat="1" ht="15" customHeight="1" thickBot="1">
      <c r="A801" s="27"/>
      <c r="B801" s="348" t="s">
        <v>302</v>
      </c>
      <c r="C801" s="370"/>
      <c r="D801" s="70"/>
      <c r="E801" s="32"/>
      <c r="F801" s="32"/>
      <c r="G801" s="32"/>
      <c r="H801" s="32"/>
      <c r="I801" s="33"/>
      <c r="J801" s="23"/>
      <c r="K801" s="56"/>
      <c r="L801" s="344"/>
      <c r="M801" s="75"/>
      <c r="N801" s="376"/>
      <c r="Q801" s="45"/>
      <c r="R801" s="303"/>
      <c r="S801" s="303"/>
      <c r="T801" s="376"/>
      <c r="U801" s="303"/>
      <c r="V801" s="303"/>
      <c r="W801" s="376"/>
    </row>
    <row r="802" spans="1:24" ht="15" customHeight="1">
      <c r="K802" s="24"/>
      <c r="L802" s="281"/>
      <c r="M802" s="24"/>
      <c r="N802" s="376"/>
      <c r="Q802" s="45"/>
      <c r="R802" s="303"/>
      <c r="S802" s="303"/>
      <c r="T802" s="376"/>
      <c r="U802" s="303"/>
      <c r="V802" s="303"/>
      <c r="W802" s="376"/>
    </row>
    <row r="803" spans="1:24" s="14" customFormat="1" ht="19.5" customHeight="1">
      <c r="A803" s="317" t="s">
        <v>275</v>
      </c>
      <c r="B803" s="13"/>
      <c r="C803" s="13"/>
      <c r="D803" s="16"/>
      <c r="H803" s="347" t="s">
        <v>218</v>
      </c>
      <c r="I803" s="17"/>
      <c r="J803" s="2"/>
      <c r="K803" s="46"/>
      <c r="L803" s="279"/>
      <c r="M803" s="24"/>
      <c r="N803" s="376"/>
      <c r="P803" s="318"/>
      <c r="Q803" s="45"/>
      <c r="R803" s="303"/>
      <c r="S803" s="303"/>
      <c r="T803" s="376"/>
      <c r="U803" s="303"/>
      <c r="V803" s="303"/>
      <c r="W803" s="376"/>
    </row>
    <row r="804" spans="1:24" s="14" customFormat="1" ht="21" thickBot="1">
      <c r="A804" s="15"/>
      <c r="B804" s="13"/>
      <c r="C804" s="13"/>
      <c r="D804" s="16"/>
      <c r="H804" s="67"/>
      <c r="I804" s="18"/>
      <c r="J804" s="2"/>
      <c r="K804" s="46"/>
      <c r="L804" s="285"/>
      <c r="M804" s="46"/>
      <c r="N804" s="376"/>
      <c r="Q804" s="45"/>
      <c r="R804" s="303"/>
      <c r="S804" s="303"/>
      <c r="T804" s="376"/>
      <c r="U804" s="303"/>
      <c r="V804" s="303"/>
      <c r="W804" s="376"/>
    </row>
    <row r="805" spans="1:24" s="19" customFormat="1" ht="15" customHeight="1">
      <c r="A805" s="286" t="s">
        <v>9</v>
      </c>
      <c r="B805" s="287"/>
      <c r="C805" s="287"/>
      <c r="D805" s="288" t="s">
        <v>13</v>
      </c>
      <c r="E805" s="289"/>
      <c r="F805" s="289"/>
      <c r="G805" s="390" t="s">
        <v>24</v>
      </c>
      <c r="H805" s="390"/>
      <c r="I805" s="290"/>
      <c r="J805" s="1"/>
      <c r="K805" s="291" t="s">
        <v>2</v>
      </c>
      <c r="L805" s="292" t="s">
        <v>3</v>
      </c>
      <c r="M805" s="293"/>
      <c r="N805" s="376"/>
      <c r="Q805" s="45"/>
      <c r="R805" s="303"/>
      <c r="S805" s="303"/>
      <c r="T805" s="376"/>
      <c r="U805" s="303"/>
      <c r="V805" s="303"/>
      <c r="W805" s="376"/>
    </row>
    <row r="806" spans="1:24" s="19" customFormat="1" ht="15" customHeight="1" thickBot="1">
      <c r="A806" s="294"/>
      <c r="B806" s="295" t="s">
        <v>4</v>
      </c>
      <c r="C806" s="295"/>
      <c r="D806" s="296" t="s">
        <v>14</v>
      </c>
      <c r="E806" s="297" t="s">
        <v>5</v>
      </c>
      <c r="F806" s="297" t="s">
        <v>150</v>
      </c>
      <c r="G806" s="297" t="s">
        <v>22</v>
      </c>
      <c r="H806" s="297" t="s">
        <v>23</v>
      </c>
      <c r="I806" s="298"/>
      <c r="J806" s="1"/>
      <c r="K806" s="299" t="s">
        <v>6</v>
      </c>
      <c r="L806" s="300" t="s">
        <v>7</v>
      </c>
      <c r="M806" s="301" t="s">
        <v>8</v>
      </c>
      <c r="N806" s="376"/>
      <c r="Q806" s="45"/>
      <c r="R806" s="303"/>
      <c r="S806" s="303"/>
      <c r="T806" s="376"/>
      <c r="U806" s="303"/>
      <c r="V806" s="303"/>
      <c r="W806" s="376"/>
    </row>
    <row r="807" spans="1:24" s="23" customFormat="1" ht="16">
      <c r="A807" s="80" t="s">
        <v>223</v>
      </c>
      <c r="B807" s="62">
        <v>8182008089802</v>
      </c>
      <c r="C807" s="355"/>
      <c r="D807" s="28"/>
      <c r="E807" s="29" t="s">
        <v>151</v>
      </c>
      <c r="F807" s="29" t="s">
        <v>217</v>
      </c>
      <c r="G807" s="29">
        <v>12</v>
      </c>
      <c r="H807" s="29">
        <v>288</v>
      </c>
      <c r="I807" s="30">
        <v>3.6149652000000008</v>
      </c>
      <c r="K807" s="54">
        <f t="shared" ref="K807:K810" si="422">I807*$M$4</f>
        <v>0</v>
      </c>
      <c r="L807" s="320"/>
      <c r="M807" s="77">
        <f t="shared" ref="M807:M810" si="423">L807*K807</f>
        <v>0</v>
      </c>
      <c r="N807" s="376" t="e">
        <f t="shared" si="405"/>
        <v>#REF!</v>
      </c>
      <c r="O807" s="374" t="e">
        <f>IF(B807="","",_xlfn.XLOOKUP(B807,#REF!,#REF!))</f>
        <v>#REF!</v>
      </c>
      <c r="P807" s="375">
        <f>IFERROR(IF(B807="","",_xlfn.XLOOKUP(B807,'[1]Order Sheet'!$A:$A,'[1]Order Sheet'!$T:$T)),0)</f>
        <v>0</v>
      </c>
      <c r="Q807" s="45"/>
      <c r="R807" s="303" t="e">
        <f t="shared" si="406"/>
        <v>#REF!</v>
      </c>
      <c r="S807" s="303" t="e">
        <f t="shared" si="407"/>
        <v>#REF!</v>
      </c>
      <c r="T807" s="376" t="e">
        <f t="shared" si="408"/>
        <v>#REF!</v>
      </c>
      <c r="U807" s="303">
        <f t="shared" ref="U807:U810" si="424">+V807*0.34</f>
        <v>1.2290881680000003</v>
      </c>
      <c r="V807" s="303">
        <f t="shared" ref="V807:V810" si="425">+I807</f>
        <v>3.6149652000000008</v>
      </c>
      <c r="W807" s="376" t="e">
        <f>(+U807-O807)/U807</f>
        <v>#REF!</v>
      </c>
      <c r="X807" s="303">
        <f t="shared" ref="X807:X810" si="426">+V807-I807</f>
        <v>0</v>
      </c>
    </row>
    <row r="808" spans="1:24" s="23" customFormat="1" ht="15">
      <c r="A808" s="26"/>
      <c r="B808" s="63">
        <v>8182020209802</v>
      </c>
      <c r="C808" s="356"/>
      <c r="D808" s="21"/>
      <c r="E808" s="22" t="s">
        <v>155</v>
      </c>
      <c r="F808" s="22" t="s">
        <v>217</v>
      </c>
      <c r="G808" s="22">
        <v>12</v>
      </c>
      <c r="H808" s="22">
        <v>144</v>
      </c>
      <c r="I808" s="31">
        <v>8.8529760000000017</v>
      </c>
      <c r="K808" s="55">
        <f t="shared" si="422"/>
        <v>0</v>
      </c>
      <c r="L808" s="321"/>
      <c r="M808" s="74">
        <f t="shared" si="423"/>
        <v>0</v>
      </c>
      <c r="N808" s="376" t="e">
        <f t="shared" si="405"/>
        <v>#REF!</v>
      </c>
      <c r="O808" s="374" t="e">
        <f>IF(B808="","",_xlfn.XLOOKUP(B808,#REF!,#REF!))</f>
        <v>#REF!</v>
      </c>
      <c r="P808" s="375">
        <f>IFERROR(IF(B808="","",_xlfn.XLOOKUP(B808,'[1]Order Sheet'!$A:$A,'[1]Order Sheet'!$T:$T)),0)</f>
        <v>4</v>
      </c>
      <c r="Q808" s="45"/>
      <c r="R808" s="303" t="e">
        <f t="shared" si="406"/>
        <v>#REF!</v>
      </c>
      <c r="S808" s="303" t="e">
        <f t="shared" si="407"/>
        <v>#REF!</v>
      </c>
      <c r="T808" s="376" t="e">
        <f t="shared" si="408"/>
        <v>#REF!</v>
      </c>
      <c r="U808" s="303">
        <f t="shared" si="424"/>
        <v>3.0100118400000007</v>
      </c>
      <c r="V808" s="303">
        <f t="shared" si="425"/>
        <v>8.8529760000000017</v>
      </c>
      <c r="W808" s="376" t="e">
        <f>(+U808-O808)/U808</f>
        <v>#REF!</v>
      </c>
      <c r="X808" s="303">
        <f t="shared" si="426"/>
        <v>0</v>
      </c>
    </row>
    <row r="809" spans="1:24" s="23" customFormat="1" ht="15">
      <c r="A809" s="26"/>
      <c r="B809" s="63">
        <v>8182032329802</v>
      </c>
      <c r="C809" s="356"/>
      <c r="D809" s="21"/>
      <c r="E809" s="22" t="s">
        <v>157</v>
      </c>
      <c r="F809" s="22" t="s">
        <v>217</v>
      </c>
      <c r="G809" s="22">
        <v>6</v>
      </c>
      <c r="H809" s="22">
        <v>48</v>
      </c>
      <c r="I809" s="31">
        <v>18.679779360000001</v>
      </c>
      <c r="K809" s="55">
        <f t="shared" si="422"/>
        <v>0</v>
      </c>
      <c r="L809" s="321"/>
      <c r="M809" s="74">
        <f t="shared" si="423"/>
        <v>0</v>
      </c>
      <c r="N809" s="376" t="e">
        <f t="shared" si="405"/>
        <v>#REF!</v>
      </c>
      <c r="O809" s="374" t="e">
        <f>IF(B809="","",_xlfn.XLOOKUP(B809,#REF!,#REF!))</f>
        <v>#REF!</v>
      </c>
      <c r="P809" s="375">
        <f>IFERROR(IF(B809="","",_xlfn.XLOOKUP(B809,'[1]Order Sheet'!$A:$A,'[1]Order Sheet'!$T:$T)),0)</f>
        <v>48</v>
      </c>
      <c r="Q809" s="45"/>
      <c r="R809" s="303" t="e">
        <f t="shared" si="406"/>
        <v>#REF!</v>
      </c>
      <c r="S809" s="303" t="e">
        <f t="shared" si="407"/>
        <v>#REF!</v>
      </c>
      <c r="T809" s="376" t="e">
        <f t="shared" si="408"/>
        <v>#REF!</v>
      </c>
      <c r="U809" s="303">
        <f t="shared" si="424"/>
        <v>6.3511249824000009</v>
      </c>
      <c r="V809" s="303">
        <f t="shared" si="425"/>
        <v>18.679779360000001</v>
      </c>
      <c r="W809" s="376" t="e">
        <f>(+U809-O809)/U809</f>
        <v>#REF!</v>
      </c>
      <c r="X809" s="303">
        <f t="shared" si="426"/>
        <v>0</v>
      </c>
    </row>
    <row r="810" spans="1:24" s="23" customFormat="1" ht="15">
      <c r="A810" s="26"/>
      <c r="B810" s="63">
        <v>8182036369802</v>
      </c>
      <c r="C810" s="356"/>
      <c r="D810" s="21"/>
      <c r="E810" s="22" t="s">
        <v>158</v>
      </c>
      <c r="F810" s="22" t="s">
        <v>217</v>
      </c>
      <c r="G810" s="22">
        <v>6</v>
      </c>
      <c r="H810" s="22">
        <v>36</v>
      </c>
      <c r="I810" s="31">
        <v>50.329168560000006</v>
      </c>
      <c r="K810" s="55">
        <f t="shared" si="422"/>
        <v>0</v>
      </c>
      <c r="L810" s="321"/>
      <c r="M810" s="74">
        <f t="shared" si="423"/>
        <v>0</v>
      </c>
      <c r="N810" s="376" t="e">
        <f t="shared" si="405"/>
        <v>#REF!</v>
      </c>
      <c r="O810" s="374" t="e">
        <f>IF(B810="","",_xlfn.XLOOKUP(B810,#REF!,#REF!))</f>
        <v>#REF!</v>
      </c>
      <c r="P810" s="375">
        <f>IFERROR(IF(B810="","",_xlfn.XLOOKUP(B810,'[1]Order Sheet'!$A:$A,'[1]Order Sheet'!$T:$T)),0)</f>
        <v>0</v>
      </c>
      <c r="Q810" s="45"/>
      <c r="R810" s="303" t="e">
        <f t="shared" si="406"/>
        <v>#REF!</v>
      </c>
      <c r="S810" s="303" t="e">
        <f t="shared" si="407"/>
        <v>#REF!</v>
      </c>
      <c r="T810" s="376" t="e">
        <f t="shared" si="408"/>
        <v>#REF!</v>
      </c>
      <c r="U810" s="303">
        <f t="shared" si="424"/>
        <v>17.111917310400003</v>
      </c>
      <c r="V810" s="303">
        <f t="shared" si="425"/>
        <v>50.329168560000006</v>
      </c>
      <c r="W810" s="376" t="e">
        <f>(+U810-O810)/U810</f>
        <v>#REF!</v>
      </c>
      <c r="X810" s="303">
        <f t="shared" si="426"/>
        <v>0</v>
      </c>
    </row>
    <row r="811" spans="1:24" s="23" customFormat="1" ht="15">
      <c r="A811" s="26"/>
      <c r="B811" s="81"/>
      <c r="C811" s="358"/>
      <c r="D811" s="41"/>
      <c r="E811" s="37"/>
      <c r="F811" s="37"/>
      <c r="G811" s="37"/>
      <c r="H811" s="37"/>
      <c r="I811" s="38"/>
      <c r="K811" s="82"/>
      <c r="L811" s="349"/>
      <c r="M811" s="83"/>
      <c r="N811" s="376"/>
      <c r="Q811" s="45"/>
      <c r="R811" s="303"/>
      <c r="S811" s="303"/>
      <c r="T811" s="376"/>
      <c r="U811" s="303"/>
      <c r="V811" s="303"/>
      <c r="W811" s="376"/>
    </row>
    <row r="812" spans="1:24" s="23" customFormat="1" ht="16" thickBot="1">
      <c r="A812" s="27"/>
      <c r="B812" s="116"/>
      <c r="C812" s="371"/>
      <c r="D812" s="70"/>
      <c r="E812" s="32"/>
      <c r="F812" s="32"/>
      <c r="G812" s="32"/>
      <c r="H812" s="32"/>
      <c r="I812" s="33"/>
      <c r="K812" s="56"/>
      <c r="L812" s="344"/>
      <c r="M812" s="75"/>
      <c r="N812" s="376"/>
      <c r="Q812" s="45"/>
      <c r="R812" s="303"/>
      <c r="S812" s="303"/>
      <c r="T812" s="376"/>
      <c r="U812" s="303"/>
      <c r="V812" s="303"/>
      <c r="W812" s="376"/>
    </row>
    <row r="813" spans="1:24" s="23" customFormat="1" ht="16">
      <c r="A813" s="80" t="s">
        <v>223</v>
      </c>
      <c r="B813" s="62">
        <v>8181908089802</v>
      </c>
      <c r="C813" s="355"/>
      <c r="D813" s="28"/>
      <c r="E813" s="29" t="s">
        <v>151</v>
      </c>
      <c r="F813" s="29" t="s">
        <v>161</v>
      </c>
      <c r="G813" s="29">
        <v>20</v>
      </c>
      <c r="H813" s="29">
        <v>280</v>
      </c>
      <c r="I813" s="30">
        <v>3.6149652000000008</v>
      </c>
      <c r="K813" s="54">
        <f t="shared" ref="K813:K818" si="427">I813*$M$4</f>
        <v>0</v>
      </c>
      <c r="L813" s="320"/>
      <c r="M813" s="77">
        <f t="shared" ref="M813:M818" si="428">L813*K813</f>
        <v>0</v>
      </c>
      <c r="N813" s="376" t="e">
        <f t="shared" si="405"/>
        <v>#REF!</v>
      </c>
      <c r="O813" s="374" t="e">
        <f>IF(B813="","",_xlfn.XLOOKUP(B813,#REF!,#REF!))</f>
        <v>#REF!</v>
      </c>
      <c r="P813" s="375">
        <f>IFERROR(IF(B813="","",_xlfn.XLOOKUP(B813,'[1]Order Sheet'!$A:$A,'[1]Order Sheet'!$T:$T)),0)</f>
        <v>1</v>
      </c>
      <c r="Q813" s="45"/>
      <c r="R813" s="303" t="e">
        <f t="shared" si="406"/>
        <v>#REF!</v>
      </c>
      <c r="S813" s="303" t="e">
        <f t="shared" si="407"/>
        <v>#REF!</v>
      </c>
      <c r="T813" s="376" t="e">
        <f t="shared" si="408"/>
        <v>#REF!</v>
      </c>
      <c r="U813" s="303">
        <f t="shared" ref="U813:U814" si="429">+V813*0.34</f>
        <v>1.2290881680000003</v>
      </c>
      <c r="V813" s="303">
        <f t="shared" ref="V813:V814" si="430">+I813</f>
        <v>3.6149652000000008</v>
      </c>
      <c r="W813" s="376" t="e">
        <f t="shared" ref="W813:W818" si="431">(+U813-O813)/U813</f>
        <v>#REF!</v>
      </c>
      <c r="X813" s="303">
        <f t="shared" ref="X813:X814" si="432">+V813-I813</f>
        <v>0</v>
      </c>
    </row>
    <row r="814" spans="1:24" s="23" customFormat="1" ht="15">
      <c r="A814" s="26"/>
      <c r="B814" s="63">
        <v>8181916169802</v>
      </c>
      <c r="C814" s="356"/>
      <c r="D814" s="21"/>
      <c r="E814" s="22" t="s">
        <v>154</v>
      </c>
      <c r="F814" s="22" t="s">
        <v>161</v>
      </c>
      <c r="G814" s="22">
        <v>12</v>
      </c>
      <c r="H814" s="22">
        <v>96</v>
      </c>
      <c r="I814" s="31">
        <v>6.1823282400000021</v>
      </c>
      <c r="K814" s="55">
        <f t="shared" si="427"/>
        <v>0</v>
      </c>
      <c r="L814" s="321"/>
      <c r="M814" s="74">
        <f t="shared" si="428"/>
        <v>0</v>
      </c>
      <c r="N814" s="376" t="e">
        <f t="shared" si="405"/>
        <v>#REF!</v>
      </c>
      <c r="O814" s="374" t="e">
        <f>IF(B814="","",_xlfn.XLOOKUP(B814,#REF!,#REF!))</f>
        <v>#REF!</v>
      </c>
      <c r="P814" s="375">
        <f>IFERROR(IF(B814="","",_xlfn.XLOOKUP(B814,'[1]Order Sheet'!$A:$A,'[1]Order Sheet'!$T:$T)),0)</f>
        <v>12</v>
      </c>
      <c r="Q814" s="45"/>
      <c r="R814" s="303" t="e">
        <f t="shared" si="406"/>
        <v>#REF!</v>
      </c>
      <c r="S814" s="303" t="e">
        <f t="shared" si="407"/>
        <v>#REF!</v>
      </c>
      <c r="T814" s="376" t="e">
        <f t="shared" si="408"/>
        <v>#REF!</v>
      </c>
      <c r="U814" s="303">
        <f t="shared" si="429"/>
        <v>2.1019916016000009</v>
      </c>
      <c r="V814" s="303">
        <f t="shared" si="430"/>
        <v>6.1823282400000021</v>
      </c>
      <c r="W814" s="376" t="e">
        <f t="shared" si="431"/>
        <v>#REF!</v>
      </c>
      <c r="X814" s="303">
        <f t="shared" si="432"/>
        <v>0</v>
      </c>
    </row>
    <row r="815" spans="1:24" s="23" customFormat="1" ht="15">
      <c r="A815" s="26"/>
      <c r="B815" s="63">
        <v>8181920209802</v>
      </c>
      <c r="C815" s="356"/>
      <c r="D815" s="21"/>
      <c r="E815" s="22" t="s">
        <v>155</v>
      </c>
      <c r="F815" s="22" t="s">
        <v>161</v>
      </c>
      <c r="G815" s="22">
        <v>12</v>
      </c>
      <c r="H815" s="22">
        <v>96</v>
      </c>
      <c r="I815" s="31">
        <v>9.5197478991596629</v>
      </c>
      <c r="K815" s="55">
        <f t="shared" si="427"/>
        <v>0</v>
      </c>
      <c r="L815" s="321"/>
      <c r="M815" s="74">
        <f t="shared" si="428"/>
        <v>0</v>
      </c>
      <c r="N815" s="376" t="e">
        <f t="shared" si="405"/>
        <v>#REF!</v>
      </c>
      <c r="O815" s="374" t="e">
        <f>IF(B815="","",_xlfn.XLOOKUP(B815,#REF!,#REF!))</f>
        <v>#REF!</v>
      </c>
      <c r="P815" s="375">
        <f>IFERROR(IF(B815="","",_xlfn.XLOOKUP(B815,'[1]Order Sheet'!$A:$A,'[1]Order Sheet'!$T:$T)),0)</f>
        <v>24</v>
      </c>
      <c r="Q815" s="45"/>
      <c r="R815" s="303" t="e">
        <f t="shared" si="406"/>
        <v>#REF!</v>
      </c>
      <c r="S815" s="303" t="e">
        <f t="shared" si="407"/>
        <v>#REF!</v>
      </c>
      <c r="T815" s="376" t="e">
        <f t="shared" si="408"/>
        <v>#REF!</v>
      </c>
      <c r="U815" s="303" t="e">
        <f t="shared" si="415"/>
        <v>#REF!</v>
      </c>
      <c r="V815" s="303" t="e">
        <f>+U815/M$4</f>
        <v>#REF!</v>
      </c>
      <c r="W815" s="376" t="e">
        <f t="shared" si="431"/>
        <v>#REF!</v>
      </c>
      <c r="X815" s="303" t="e">
        <f>+V815-I815</f>
        <v>#REF!</v>
      </c>
    </row>
    <row r="816" spans="1:24" s="23" customFormat="1" ht="15">
      <c r="A816" s="26"/>
      <c r="B816" s="63">
        <v>8181924249802</v>
      </c>
      <c r="C816" s="356"/>
      <c r="D816" s="21"/>
      <c r="E816" s="22" t="s">
        <v>156</v>
      </c>
      <c r="F816" s="22" t="s">
        <v>161</v>
      </c>
      <c r="G816" s="22">
        <v>8</v>
      </c>
      <c r="H816" s="22">
        <v>64</v>
      </c>
      <c r="I816" s="31">
        <v>11.77445808</v>
      </c>
      <c r="K816" s="55">
        <f t="shared" si="427"/>
        <v>0</v>
      </c>
      <c r="L816" s="321"/>
      <c r="M816" s="74">
        <f t="shared" si="428"/>
        <v>0</v>
      </c>
      <c r="N816" s="376" t="e">
        <f t="shared" si="405"/>
        <v>#REF!</v>
      </c>
      <c r="O816" s="374" t="e">
        <f>IF(B816="","",_xlfn.XLOOKUP(B816,#REF!,#REF!))</f>
        <v>#REF!</v>
      </c>
      <c r="P816" s="375">
        <f>IFERROR(IF(B816="","",_xlfn.XLOOKUP(B816,'[1]Order Sheet'!$A:$A,'[1]Order Sheet'!$T:$T)),0)</f>
        <v>16</v>
      </c>
      <c r="Q816" s="45"/>
      <c r="R816" s="303" t="e">
        <f t="shared" si="406"/>
        <v>#REF!</v>
      </c>
      <c r="S816" s="303" t="e">
        <f t="shared" si="407"/>
        <v>#REF!</v>
      </c>
      <c r="T816" s="376" t="e">
        <f t="shared" si="408"/>
        <v>#REF!</v>
      </c>
      <c r="U816" s="303">
        <f t="shared" ref="U816:U818" si="433">+V816*0.34</f>
        <v>4.0033157472000003</v>
      </c>
      <c r="V816" s="303">
        <f t="shared" ref="V816:V818" si="434">+I816</f>
        <v>11.77445808</v>
      </c>
      <c r="W816" s="376" t="e">
        <f t="shared" si="431"/>
        <v>#REF!</v>
      </c>
      <c r="X816" s="303">
        <f t="shared" ref="X816:X818" si="435">+V816-I816</f>
        <v>0</v>
      </c>
    </row>
    <row r="817" spans="1:24" s="23" customFormat="1" ht="15">
      <c r="A817" s="26"/>
      <c r="B817" s="63">
        <v>8181932329802</v>
      </c>
      <c r="C817" s="356"/>
      <c r="D817" s="21"/>
      <c r="E817" s="22" t="s">
        <v>157</v>
      </c>
      <c r="F817" s="22" t="s">
        <v>161</v>
      </c>
      <c r="G817" s="22">
        <v>8</v>
      </c>
      <c r="H817" s="22">
        <v>48</v>
      </c>
      <c r="I817" s="31">
        <v>19.535567040000004</v>
      </c>
      <c r="K817" s="55">
        <f t="shared" si="427"/>
        <v>0</v>
      </c>
      <c r="L817" s="321"/>
      <c r="M817" s="74">
        <f t="shared" si="428"/>
        <v>0</v>
      </c>
      <c r="N817" s="376" t="e">
        <f t="shared" si="405"/>
        <v>#REF!</v>
      </c>
      <c r="O817" s="374" t="e">
        <f>IF(B817="","",_xlfn.XLOOKUP(B817,#REF!,#REF!))</f>
        <v>#REF!</v>
      </c>
      <c r="P817" s="375">
        <f>IFERROR(IF(B817="","",_xlfn.XLOOKUP(B817,'[1]Order Sheet'!$A:$A,'[1]Order Sheet'!$T:$T)),0)</f>
        <v>16</v>
      </c>
      <c r="Q817" s="45"/>
      <c r="R817" s="303" t="e">
        <f t="shared" si="406"/>
        <v>#REF!</v>
      </c>
      <c r="S817" s="303" t="e">
        <f t="shared" si="407"/>
        <v>#REF!</v>
      </c>
      <c r="T817" s="376" t="e">
        <f t="shared" si="408"/>
        <v>#REF!</v>
      </c>
      <c r="U817" s="303">
        <f t="shared" si="433"/>
        <v>6.6420927936000016</v>
      </c>
      <c r="V817" s="303">
        <f t="shared" si="434"/>
        <v>19.535567040000004</v>
      </c>
      <c r="W817" s="376" t="e">
        <f t="shared" si="431"/>
        <v>#REF!</v>
      </c>
      <c r="X817" s="303">
        <f t="shared" si="435"/>
        <v>0</v>
      </c>
    </row>
    <row r="818" spans="1:24" s="23" customFormat="1" ht="15">
      <c r="A818" s="26"/>
      <c r="B818" s="63">
        <v>8181938389802</v>
      </c>
      <c r="C818" s="356"/>
      <c r="D818" s="21"/>
      <c r="E818" s="22" t="s">
        <v>159</v>
      </c>
      <c r="F818" s="22" t="s">
        <v>161</v>
      </c>
      <c r="G818" s="22">
        <v>1</v>
      </c>
      <c r="H818" s="22">
        <v>12</v>
      </c>
      <c r="I818" s="31">
        <v>52.24731336</v>
      </c>
      <c r="K818" s="55">
        <f t="shared" si="427"/>
        <v>0</v>
      </c>
      <c r="L818" s="321"/>
      <c r="M818" s="74">
        <f t="shared" si="428"/>
        <v>0</v>
      </c>
      <c r="N818" s="376" t="e">
        <f t="shared" si="405"/>
        <v>#REF!</v>
      </c>
      <c r="O818" s="374" t="e">
        <f>IF(B818="","",_xlfn.XLOOKUP(B818,#REF!,#REF!))</f>
        <v>#REF!</v>
      </c>
      <c r="P818" s="375">
        <f>IFERROR(IF(B818="","",_xlfn.XLOOKUP(B818,'[1]Order Sheet'!$A:$A,'[1]Order Sheet'!$T:$T)),0)</f>
        <v>0</v>
      </c>
      <c r="Q818" s="45"/>
      <c r="R818" s="303" t="e">
        <f t="shared" si="406"/>
        <v>#REF!</v>
      </c>
      <c r="S818" s="303" t="e">
        <f t="shared" si="407"/>
        <v>#REF!</v>
      </c>
      <c r="T818" s="376" t="e">
        <f t="shared" si="408"/>
        <v>#REF!</v>
      </c>
      <c r="U818" s="303">
        <f t="shared" si="433"/>
        <v>17.764086542400001</v>
      </c>
      <c r="V818" s="303">
        <f t="shared" si="434"/>
        <v>52.24731336</v>
      </c>
      <c r="W818" s="376" t="e">
        <f t="shared" si="431"/>
        <v>#REF!</v>
      </c>
      <c r="X818" s="303">
        <f t="shared" si="435"/>
        <v>0</v>
      </c>
    </row>
    <row r="819" spans="1:24" s="23" customFormat="1" ht="16" thickBot="1">
      <c r="A819" s="27"/>
      <c r="B819" s="116"/>
      <c r="C819" s="371"/>
      <c r="D819" s="70"/>
      <c r="E819" s="32"/>
      <c r="F819" s="32"/>
      <c r="G819" s="32"/>
      <c r="H819" s="32"/>
      <c r="I819" s="33"/>
      <c r="K819" s="56"/>
      <c r="L819" s="344"/>
      <c r="M819" s="75"/>
      <c r="N819" s="376"/>
      <c r="Q819" s="45"/>
      <c r="R819" s="303"/>
      <c r="S819" s="303"/>
      <c r="T819" s="376"/>
      <c r="U819" s="303"/>
      <c r="V819" s="303"/>
      <c r="W819" s="376"/>
    </row>
    <row r="820" spans="1:24" ht="15" customHeight="1">
      <c r="A820" s="45"/>
      <c r="B820" s="65"/>
      <c r="C820" s="65"/>
      <c r="D820" s="328"/>
      <c r="E820" s="45"/>
      <c r="F820" s="45"/>
      <c r="G820" s="45"/>
      <c r="H820" s="45"/>
      <c r="I820" s="46"/>
      <c r="J820" s="94"/>
      <c r="K820" s="24"/>
      <c r="L820" s="324"/>
      <c r="M820" s="24"/>
      <c r="N820" s="376"/>
      <c r="Q820" s="45"/>
      <c r="R820" s="303"/>
      <c r="S820" s="303"/>
      <c r="T820" s="376"/>
      <c r="U820" s="303"/>
      <c r="V820" s="303"/>
      <c r="W820" s="376"/>
    </row>
    <row r="821" spans="1:24" ht="15">
      <c r="B821" s="65"/>
      <c r="C821" s="65"/>
      <c r="D821" s="79"/>
      <c r="E821" s="45"/>
      <c r="F821" s="45"/>
      <c r="G821" s="45"/>
      <c r="H821" s="45"/>
      <c r="I821" s="46"/>
      <c r="K821" s="46"/>
      <c r="L821" s="315"/>
      <c r="M821" s="24"/>
      <c r="N821" s="376"/>
      <c r="Q821" s="45"/>
      <c r="R821" s="303"/>
      <c r="S821" s="303"/>
      <c r="T821" s="376"/>
      <c r="U821" s="303"/>
      <c r="V821" s="303"/>
      <c r="W821" s="376"/>
    </row>
    <row r="822" spans="1:24" s="6" customFormat="1" ht="15" customHeight="1">
      <c r="B822" s="7"/>
      <c r="C822" s="7"/>
      <c r="D822" s="8"/>
      <c r="H822" s="9"/>
      <c r="I822" s="10"/>
      <c r="K822" s="53"/>
      <c r="L822" s="276"/>
      <c r="M822" s="60"/>
      <c r="N822" s="376"/>
      <c r="Q822" s="45"/>
      <c r="R822" s="303"/>
      <c r="S822" s="303"/>
      <c r="T822" s="376"/>
      <c r="U822" s="303"/>
      <c r="V822" s="303"/>
      <c r="W822" s="376"/>
    </row>
    <row r="823" spans="1:24" s="6" customFormat="1" ht="15" customHeight="1">
      <c r="B823" s="391" t="s">
        <v>225</v>
      </c>
      <c r="C823" s="391"/>
      <c r="D823" s="391"/>
      <c r="E823" s="391"/>
      <c r="F823" s="391"/>
      <c r="G823" s="391"/>
      <c r="H823" s="391"/>
      <c r="I823" s="10"/>
      <c r="K823" s="10"/>
      <c r="L823" s="276"/>
      <c r="M823" s="60"/>
      <c r="N823" s="376"/>
      <c r="Q823" s="45"/>
      <c r="R823" s="303"/>
      <c r="S823" s="303"/>
      <c r="T823" s="376"/>
      <c r="U823" s="303"/>
      <c r="V823" s="303"/>
      <c r="W823" s="376"/>
    </row>
    <row r="824" spans="1:24" ht="15" customHeight="1">
      <c r="B824" s="391"/>
      <c r="C824" s="391"/>
      <c r="D824" s="391"/>
      <c r="E824" s="391"/>
      <c r="F824" s="391"/>
      <c r="G824" s="391"/>
      <c r="H824" s="391"/>
      <c r="N824" s="376"/>
      <c r="Q824" s="45"/>
      <c r="R824" s="303"/>
      <c r="S824" s="303"/>
      <c r="T824" s="376"/>
      <c r="U824" s="303"/>
      <c r="V824" s="303"/>
      <c r="W824" s="376"/>
    </row>
    <row r="825" spans="1:24" ht="15" customHeight="1">
      <c r="A825" s="34"/>
      <c r="B825" s="391"/>
      <c r="C825" s="391"/>
      <c r="D825" s="391"/>
      <c r="E825" s="391"/>
      <c r="F825" s="391"/>
      <c r="G825" s="391"/>
      <c r="H825" s="391"/>
      <c r="I825" s="12"/>
      <c r="K825" s="24"/>
      <c r="L825" s="279"/>
      <c r="M825" s="90"/>
      <c r="N825" s="376"/>
      <c r="Q825" s="45"/>
      <c r="R825" s="303"/>
      <c r="S825" s="303"/>
      <c r="T825" s="376"/>
      <c r="U825" s="303"/>
      <c r="V825" s="303"/>
      <c r="W825" s="376"/>
    </row>
    <row r="826" spans="1:24" ht="15" customHeight="1">
      <c r="K826" s="24"/>
      <c r="L826" s="281"/>
      <c r="M826" s="24"/>
      <c r="N826" s="376"/>
      <c r="Q826" s="45"/>
      <c r="R826" s="303"/>
      <c r="S826" s="303"/>
      <c r="T826" s="376"/>
      <c r="U826" s="303"/>
      <c r="V826" s="303"/>
      <c r="W826" s="376"/>
    </row>
    <row r="827" spans="1:24" s="14" customFormat="1" ht="19.5" customHeight="1">
      <c r="A827" s="317" t="s">
        <v>275</v>
      </c>
      <c r="B827" s="13"/>
      <c r="C827" s="13"/>
      <c r="D827" s="16"/>
      <c r="H827" s="283" t="s">
        <v>35</v>
      </c>
      <c r="I827" s="17"/>
      <c r="J827" s="2"/>
      <c r="K827" s="46"/>
      <c r="L827" s="279"/>
      <c r="M827" s="24"/>
      <c r="N827" s="376"/>
      <c r="Q827" s="45"/>
      <c r="R827" s="303"/>
      <c r="S827" s="303"/>
      <c r="T827" s="376"/>
      <c r="U827" s="303"/>
      <c r="V827" s="303"/>
      <c r="W827" s="376"/>
    </row>
    <row r="828" spans="1:24" s="14" customFormat="1" ht="21" thickBot="1">
      <c r="A828" s="15"/>
      <c r="B828" s="13"/>
      <c r="C828" s="13"/>
      <c r="D828" s="16"/>
      <c r="H828" s="112"/>
      <c r="I828" s="18"/>
      <c r="J828" s="2"/>
      <c r="K828" s="46"/>
      <c r="L828" s="285"/>
      <c r="M828" s="46"/>
      <c r="N828" s="376"/>
      <c r="Q828" s="45"/>
      <c r="R828" s="303"/>
      <c r="S828" s="303"/>
      <c r="T828" s="376"/>
      <c r="U828" s="303"/>
      <c r="V828" s="303"/>
      <c r="W828" s="376"/>
    </row>
    <row r="829" spans="1:24" s="19" customFormat="1" ht="15" customHeight="1">
      <c r="A829" s="286" t="s">
        <v>9</v>
      </c>
      <c r="B829" s="287"/>
      <c r="C829" s="287"/>
      <c r="D829" s="288" t="s">
        <v>13</v>
      </c>
      <c r="E829" s="289"/>
      <c r="F829" s="289"/>
      <c r="G829" s="390" t="s">
        <v>24</v>
      </c>
      <c r="H829" s="390"/>
      <c r="I829" s="290"/>
      <c r="J829" s="1"/>
      <c r="K829" s="291" t="s">
        <v>2</v>
      </c>
      <c r="L829" s="292" t="s">
        <v>3</v>
      </c>
      <c r="M829" s="293"/>
      <c r="N829" s="376"/>
      <c r="Q829" s="45"/>
      <c r="R829" s="303"/>
      <c r="S829" s="303"/>
      <c r="T829" s="376"/>
      <c r="U829" s="303"/>
      <c r="V829" s="303"/>
      <c r="W829" s="376"/>
    </row>
    <row r="830" spans="1:24" s="19" customFormat="1" ht="15" customHeight="1" thickBot="1">
      <c r="A830" s="294"/>
      <c r="B830" s="295" t="s">
        <v>4</v>
      </c>
      <c r="C830" s="295"/>
      <c r="D830" s="296" t="s">
        <v>14</v>
      </c>
      <c r="E830" s="297" t="s">
        <v>5</v>
      </c>
      <c r="F830" s="297" t="s">
        <v>150</v>
      </c>
      <c r="G830" s="297" t="s">
        <v>22</v>
      </c>
      <c r="H830" s="297" t="s">
        <v>23</v>
      </c>
      <c r="I830" s="298"/>
      <c r="J830" s="1"/>
      <c r="K830" s="299" t="s">
        <v>6</v>
      </c>
      <c r="L830" s="300" t="s">
        <v>7</v>
      </c>
      <c r="M830" s="301" t="s">
        <v>8</v>
      </c>
      <c r="N830" s="376"/>
      <c r="Q830" s="45"/>
      <c r="R830" s="303"/>
      <c r="S830" s="303"/>
      <c r="T830" s="376"/>
      <c r="U830" s="303"/>
      <c r="V830" s="303"/>
      <c r="W830" s="376"/>
    </row>
    <row r="831" spans="1:24" s="23" customFormat="1" ht="16">
      <c r="A831" s="80" t="s">
        <v>241</v>
      </c>
      <c r="B831" s="62">
        <v>7077508029800</v>
      </c>
      <c r="C831" s="355"/>
      <c r="D831" s="28"/>
      <c r="E831" s="29" t="s">
        <v>226</v>
      </c>
      <c r="F831" s="29" t="s">
        <v>227</v>
      </c>
      <c r="G831" s="29">
        <v>10</v>
      </c>
      <c r="H831" s="29">
        <v>100</v>
      </c>
      <c r="I831" s="30">
        <v>27.41471568</v>
      </c>
      <c r="K831" s="54">
        <f t="shared" ref="K831:K966" si="436">I831*$M$4</f>
        <v>0</v>
      </c>
      <c r="L831" s="320"/>
      <c r="M831" s="77">
        <f t="shared" ref="M831:M966" si="437">L831*K831</f>
        <v>0</v>
      </c>
      <c r="N831" s="376" t="e">
        <f t="shared" si="405"/>
        <v>#REF!</v>
      </c>
      <c r="O831" s="374" t="e">
        <f>IF(B831="","",_xlfn.XLOOKUP(B831,#REF!,#REF!))</f>
        <v>#REF!</v>
      </c>
      <c r="P831" s="375">
        <f>IFERROR(IF(B831="","",_xlfn.XLOOKUP(B831,'[1]Order Sheet'!$A:$A,'[1]Order Sheet'!$T:$T)),0)</f>
        <v>200</v>
      </c>
      <c r="Q831" s="45"/>
      <c r="R831" s="303" t="e">
        <f t="shared" si="406"/>
        <v>#REF!</v>
      </c>
      <c r="S831" s="303" t="e">
        <f t="shared" si="407"/>
        <v>#REF!</v>
      </c>
      <c r="T831" s="376" t="e">
        <f t="shared" si="408"/>
        <v>#REF!</v>
      </c>
      <c r="U831" s="303" t="e">
        <f t="shared" si="415"/>
        <v>#REF!</v>
      </c>
      <c r="V831" s="303">
        <f>+I831</f>
        <v>27.41471568</v>
      </c>
      <c r="W831" s="376" t="e">
        <f>(+U831-O831)/U831</f>
        <v>#REF!</v>
      </c>
      <c r="X831" s="303">
        <f>+V831-I831</f>
        <v>0</v>
      </c>
    </row>
    <row r="832" spans="1:24" s="23" customFormat="1" ht="15">
      <c r="A832" s="26"/>
      <c r="B832" s="78"/>
      <c r="C832" s="65"/>
      <c r="D832" s="44"/>
      <c r="E832" s="45"/>
      <c r="F832" s="45"/>
      <c r="G832" s="45"/>
      <c r="H832" s="45"/>
      <c r="I832" s="48"/>
      <c r="K832" s="58"/>
      <c r="L832" s="324"/>
      <c r="M832" s="91"/>
      <c r="N832" s="376"/>
      <c r="Q832" s="45"/>
      <c r="R832" s="303"/>
      <c r="S832" s="303"/>
      <c r="T832" s="376"/>
      <c r="U832" s="303"/>
      <c r="V832" s="303"/>
      <c r="W832" s="376"/>
    </row>
    <row r="833" spans="1:24" s="23" customFormat="1" ht="15">
      <c r="A833" s="26"/>
      <c r="B833" s="78"/>
      <c r="C833" s="65"/>
      <c r="D833" s="44"/>
      <c r="E833" s="45"/>
      <c r="F833" s="45"/>
      <c r="G833" s="45"/>
      <c r="H833" s="45"/>
      <c r="I833" s="48"/>
      <c r="K833" s="58"/>
      <c r="L833" s="324"/>
      <c r="M833" s="91"/>
      <c r="N833" s="376"/>
      <c r="Q833" s="45"/>
      <c r="R833" s="303"/>
      <c r="S833" s="303"/>
      <c r="T833" s="376"/>
      <c r="U833" s="303"/>
      <c r="V833" s="303"/>
      <c r="W833" s="376"/>
    </row>
    <row r="834" spans="1:24" s="23" customFormat="1" ht="15">
      <c r="A834" s="26"/>
      <c r="B834" s="78"/>
      <c r="C834" s="65"/>
      <c r="D834" s="44"/>
      <c r="E834" s="45"/>
      <c r="F834" s="45"/>
      <c r="G834" s="45"/>
      <c r="H834" s="45"/>
      <c r="I834" s="48"/>
      <c r="K834" s="58"/>
      <c r="L834" s="324"/>
      <c r="M834" s="91"/>
      <c r="N834" s="376"/>
      <c r="Q834" s="45"/>
      <c r="R834" s="303"/>
      <c r="S834" s="303"/>
      <c r="T834" s="376"/>
      <c r="U834" s="303"/>
      <c r="V834" s="303"/>
      <c r="W834" s="376"/>
    </row>
    <row r="835" spans="1:24" s="23" customFormat="1" ht="15">
      <c r="A835" s="26"/>
      <c r="B835" s="78"/>
      <c r="C835" s="65"/>
      <c r="D835" s="44"/>
      <c r="E835" s="45"/>
      <c r="F835" s="45"/>
      <c r="G835" s="45"/>
      <c r="H835" s="45"/>
      <c r="I835" s="48"/>
      <c r="K835" s="58"/>
      <c r="L835" s="324"/>
      <c r="M835" s="91"/>
      <c r="N835" s="376"/>
      <c r="Q835" s="45"/>
      <c r="R835" s="303"/>
      <c r="S835" s="303"/>
      <c r="T835" s="376"/>
      <c r="U835" s="303"/>
      <c r="V835" s="303"/>
      <c r="W835" s="376"/>
    </row>
    <row r="836" spans="1:24" s="23" customFormat="1" ht="16" thickBot="1">
      <c r="A836" s="27"/>
      <c r="B836" s="309" t="s">
        <v>283</v>
      </c>
      <c r="C836" s="359"/>
      <c r="D836" s="43"/>
      <c r="E836" s="39"/>
      <c r="F836" s="39"/>
      <c r="G836" s="39"/>
      <c r="H836" s="39"/>
      <c r="I836" s="40"/>
      <c r="K836" s="59"/>
      <c r="L836" s="325"/>
      <c r="M836" s="61"/>
      <c r="N836" s="376"/>
      <c r="Q836" s="45"/>
      <c r="R836" s="303"/>
      <c r="S836" s="303"/>
      <c r="T836" s="376"/>
      <c r="U836" s="303"/>
      <c r="V836" s="303"/>
      <c r="W836" s="376"/>
    </row>
    <row r="837" spans="1:24" s="23" customFormat="1" ht="16">
      <c r="A837" s="80" t="s">
        <v>241</v>
      </c>
      <c r="B837" s="62">
        <v>7077806069800</v>
      </c>
      <c r="C837" s="355"/>
      <c r="D837" s="28"/>
      <c r="E837" s="29" t="s">
        <v>163</v>
      </c>
      <c r="F837" s="29" t="s">
        <v>161</v>
      </c>
      <c r="G837" s="29">
        <v>10</v>
      </c>
      <c r="H837" s="29">
        <v>100</v>
      </c>
      <c r="I837" s="30">
        <v>22.516068960000002</v>
      </c>
      <c r="K837" s="54">
        <f t="shared" si="436"/>
        <v>0</v>
      </c>
      <c r="L837" s="320"/>
      <c r="M837" s="77">
        <f t="shared" si="437"/>
        <v>0</v>
      </c>
      <c r="N837" s="376" t="e">
        <f t="shared" si="405"/>
        <v>#REF!</v>
      </c>
      <c r="O837" s="374" t="e">
        <f>IF(B837="","",_xlfn.XLOOKUP(B837,#REF!,#REF!))</f>
        <v>#REF!</v>
      </c>
      <c r="P837" s="375">
        <f>IFERROR(IF(B837="","",_xlfn.XLOOKUP(B837,'[1]Order Sheet'!$A:$A,'[1]Order Sheet'!$T:$T)),0)</f>
        <v>980</v>
      </c>
      <c r="Q837" s="45"/>
      <c r="R837" s="303" t="e">
        <f t="shared" si="406"/>
        <v>#REF!</v>
      </c>
      <c r="S837" s="303" t="e">
        <f t="shared" si="407"/>
        <v>#REF!</v>
      </c>
      <c r="T837" s="376" t="e">
        <f t="shared" si="408"/>
        <v>#REF!</v>
      </c>
      <c r="U837" s="303" t="e">
        <f t="shared" si="415"/>
        <v>#REF!</v>
      </c>
      <c r="V837" s="303">
        <f t="shared" ref="V837:V841" si="438">+I837</f>
        <v>22.516068960000002</v>
      </c>
      <c r="W837" s="376" t="e">
        <f>(+U837-O837)/U837</f>
        <v>#REF!</v>
      </c>
      <c r="X837" s="303">
        <f t="shared" ref="X837:X841" si="439">+V837-I837</f>
        <v>0</v>
      </c>
    </row>
    <row r="838" spans="1:24" s="23" customFormat="1" ht="15">
      <c r="A838" s="26"/>
      <c r="B838" s="63">
        <v>7077808089800</v>
      </c>
      <c r="C838" s="356"/>
      <c r="D838" s="21"/>
      <c r="E838" s="22" t="s">
        <v>151</v>
      </c>
      <c r="F838" s="22" t="s">
        <v>161</v>
      </c>
      <c r="G838" s="22">
        <v>10</v>
      </c>
      <c r="H838" s="22">
        <v>100</v>
      </c>
      <c r="I838" s="31">
        <v>16.038641520000002</v>
      </c>
      <c r="K838" s="55">
        <f t="shared" si="436"/>
        <v>0</v>
      </c>
      <c r="L838" s="321"/>
      <c r="M838" s="74">
        <f t="shared" si="437"/>
        <v>0</v>
      </c>
      <c r="N838" s="376" t="e">
        <f t="shared" si="405"/>
        <v>#REF!</v>
      </c>
      <c r="O838" s="374" t="e">
        <f>IF(B838="","",_xlfn.XLOOKUP(B838,#REF!,#REF!))</f>
        <v>#REF!</v>
      </c>
      <c r="P838" s="375">
        <f>IFERROR(IF(B838="","",_xlfn.XLOOKUP(B838,'[1]Order Sheet'!$A:$A,'[1]Order Sheet'!$T:$T)),0)</f>
        <v>7994</v>
      </c>
      <c r="Q838" s="45"/>
      <c r="R838" s="303" t="e">
        <f t="shared" si="406"/>
        <v>#REF!</v>
      </c>
      <c r="S838" s="303" t="e">
        <f t="shared" si="407"/>
        <v>#REF!</v>
      </c>
      <c r="T838" s="376" t="e">
        <f t="shared" si="408"/>
        <v>#REF!</v>
      </c>
      <c r="U838" s="303" t="e">
        <f t="shared" si="415"/>
        <v>#REF!</v>
      </c>
      <c r="V838" s="303">
        <f t="shared" si="438"/>
        <v>16.038641520000002</v>
      </c>
      <c r="W838" s="376" t="e">
        <f>(+U838-O838)/U838</f>
        <v>#REF!</v>
      </c>
      <c r="X838" s="303">
        <f t="shared" si="439"/>
        <v>0</v>
      </c>
    </row>
    <row r="839" spans="1:24" s="23" customFormat="1" ht="15">
      <c r="A839" s="26"/>
      <c r="B839" s="63">
        <v>7077812129800</v>
      </c>
      <c r="C839" s="356"/>
      <c r="D839" s="21"/>
      <c r="E839" s="22" t="s">
        <v>153</v>
      </c>
      <c r="F839" s="22" t="s">
        <v>161</v>
      </c>
      <c r="G839" s="22">
        <v>10</v>
      </c>
      <c r="H839" s="22">
        <v>100</v>
      </c>
      <c r="I839" s="31">
        <v>23.814505440000005</v>
      </c>
      <c r="K839" s="55">
        <f t="shared" si="436"/>
        <v>0</v>
      </c>
      <c r="L839" s="321"/>
      <c r="M839" s="74">
        <f t="shared" si="437"/>
        <v>0</v>
      </c>
      <c r="N839" s="376" t="e">
        <f t="shared" si="405"/>
        <v>#REF!</v>
      </c>
      <c r="O839" s="374" t="e">
        <f>IF(B839="","",_xlfn.XLOOKUP(B839,#REF!,#REF!))</f>
        <v>#REF!</v>
      </c>
      <c r="P839" s="375">
        <f>IFERROR(IF(B839="","",_xlfn.XLOOKUP(B839,'[1]Order Sheet'!$A:$A,'[1]Order Sheet'!$T:$T)),0)</f>
        <v>5477</v>
      </c>
      <c r="Q839" s="45"/>
      <c r="R839" s="303" t="e">
        <f t="shared" si="406"/>
        <v>#REF!</v>
      </c>
      <c r="S839" s="303" t="e">
        <f t="shared" si="407"/>
        <v>#REF!</v>
      </c>
      <c r="T839" s="376" t="e">
        <f t="shared" si="408"/>
        <v>#REF!</v>
      </c>
      <c r="U839" s="303" t="e">
        <f t="shared" si="415"/>
        <v>#REF!</v>
      </c>
      <c r="V839" s="303">
        <f t="shared" si="438"/>
        <v>23.814505440000005</v>
      </c>
      <c r="W839" s="376" t="e">
        <f>(+U839-O839)/U839</f>
        <v>#REF!</v>
      </c>
      <c r="X839" s="303">
        <f t="shared" si="439"/>
        <v>0</v>
      </c>
    </row>
    <row r="840" spans="1:24" s="23" customFormat="1" ht="15">
      <c r="A840" s="26"/>
      <c r="B840" s="63">
        <v>7077816169800</v>
      </c>
      <c r="C840" s="356"/>
      <c r="D840" s="21" t="s">
        <v>314</v>
      </c>
      <c r="E840" s="22" t="s">
        <v>154</v>
      </c>
      <c r="F840" s="22" t="s">
        <v>161</v>
      </c>
      <c r="G840" s="22">
        <v>10</v>
      </c>
      <c r="H840" s="22">
        <v>100</v>
      </c>
      <c r="I840" s="31">
        <v>51.052161600000005</v>
      </c>
      <c r="K840" s="55">
        <f t="shared" si="436"/>
        <v>0</v>
      </c>
      <c r="L840" s="321"/>
      <c r="M840" s="74">
        <f t="shared" si="437"/>
        <v>0</v>
      </c>
      <c r="N840" s="376" t="e">
        <f t="shared" si="405"/>
        <v>#REF!</v>
      </c>
      <c r="O840" s="374" t="e">
        <f>IF(B840="","",_xlfn.XLOOKUP(B840,#REF!,#REF!))</f>
        <v>#REF!</v>
      </c>
      <c r="P840" s="375">
        <f>IFERROR(IF(B840="","",_xlfn.XLOOKUP(B840,'[1]Order Sheet'!$A:$A,'[1]Order Sheet'!$T:$T)),0)</f>
        <v>382</v>
      </c>
      <c r="Q840" s="45"/>
      <c r="R840" s="303" t="e">
        <f t="shared" si="406"/>
        <v>#REF!</v>
      </c>
      <c r="S840" s="303" t="e">
        <f t="shared" si="407"/>
        <v>#REF!</v>
      </c>
      <c r="T840" s="376" t="e">
        <f t="shared" si="408"/>
        <v>#REF!</v>
      </c>
      <c r="U840" s="303" t="e">
        <f t="shared" si="415"/>
        <v>#REF!</v>
      </c>
      <c r="V840" s="303">
        <f t="shared" si="438"/>
        <v>51.052161600000005</v>
      </c>
      <c r="W840" s="376" t="e">
        <f>(+U840-O840)/U840</f>
        <v>#REF!</v>
      </c>
      <c r="X840" s="303">
        <f t="shared" si="439"/>
        <v>0</v>
      </c>
    </row>
    <row r="841" spans="1:24" s="23" customFormat="1" ht="15">
      <c r="A841" s="26"/>
      <c r="B841" s="63">
        <v>7077820209800</v>
      </c>
      <c r="C841" s="356"/>
      <c r="D841" s="21" t="s">
        <v>314</v>
      </c>
      <c r="E841" s="22" t="s">
        <v>155</v>
      </c>
      <c r="F841" s="22" t="s">
        <v>161</v>
      </c>
      <c r="G841" s="22">
        <v>10</v>
      </c>
      <c r="H841" s="22">
        <v>100</v>
      </c>
      <c r="I841" s="31">
        <v>92.292274800000001</v>
      </c>
      <c r="K841" s="55">
        <f t="shared" si="436"/>
        <v>0</v>
      </c>
      <c r="L841" s="321"/>
      <c r="M841" s="74">
        <f t="shared" si="437"/>
        <v>0</v>
      </c>
      <c r="N841" s="376" t="e">
        <f t="shared" si="405"/>
        <v>#REF!</v>
      </c>
      <c r="O841" s="374" t="e">
        <f>IF(B841="","",_xlfn.XLOOKUP(B841,#REF!,#REF!))</f>
        <v>#REF!</v>
      </c>
      <c r="P841" s="375">
        <f>IFERROR(IF(B841="","",_xlfn.XLOOKUP(B841,'[1]Order Sheet'!$A:$A,'[1]Order Sheet'!$T:$T)),0)</f>
        <v>0</v>
      </c>
      <c r="Q841" s="45"/>
      <c r="R841" s="303" t="e">
        <f t="shared" si="406"/>
        <v>#REF!</v>
      </c>
      <c r="S841" s="303" t="e">
        <f t="shared" si="407"/>
        <v>#REF!</v>
      </c>
      <c r="T841" s="376" t="e">
        <f t="shared" si="408"/>
        <v>#REF!</v>
      </c>
      <c r="U841" s="303" t="e">
        <f t="shared" si="415"/>
        <v>#REF!</v>
      </c>
      <c r="V841" s="303">
        <f t="shared" si="438"/>
        <v>92.292274800000001</v>
      </c>
      <c r="W841" s="376" t="e">
        <f>(+U841-O841)/U841</f>
        <v>#REF!</v>
      </c>
      <c r="X841" s="303">
        <f t="shared" si="439"/>
        <v>0</v>
      </c>
    </row>
    <row r="842" spans="1:24" s="23" customFormat="1" ht="16" thickBot="1">
      <c r="A842" s="26"/>
      <c r="B842" s="305" t="s">
        <v>283</v>
      </c>
      <c r="C842" s="360"/>
      <c r="D842" s="21"/>
      <c r="E842" s="22"/>
      <c r="F842" s="22"/>
      <c r="G842" s="22"/>
      <c r="H842" s="22"/>
      <c r="I842" s="31"/>
      <c r="K842" s="55"/>
      <c r="L842" s="321"/>
      <c r="M842" s="74"/>
      <c r="N842" s="376"/>
      <c r="Q842" s="45"/>
      <c r="R842" s="303"/>
      <c r="S842" s="303"/>
      <c r="T842" s="376"/>
      <c r="U842" s="303"/>
      <c r="V842" s="303"/>
      <c r="W842" s="376"/>
    </row>
    <row r="843" spans="1:24" s="23" customFormat="1" ht="16" thickBot="1">
      <c r="A843" s="27"/>
      <c r="D843" s="70"/>
      <c r="E843" s="32"/>
      <c r="F843" s="32"/>
      <c r="G843" s="32"/>
      <c r="H843" s="32"/>
      <c r="I843" s="33"/>
      <c r="K843" s="56"/>
      <c r="L843" s="344"/>
      <c r="M843" s="75"/>
      <c r="N843" s="376"/>
      <c r="Q843" s="45"/>
      <c r="R843" s="303"/>
      <c r="S843" s="303"/>
      <c r="T843" s="376"/>
      <c r="U843" s="303"/>
      <c r="V843" s="303"/>
      <c r="W843" s="376"/>
    </row>
    <row r="844" spans="1:24" s="23" customFormat="1" ht="16">
      <c r="A844" s="80" t="s">
        <v>313</v>
      </c>
      <c r="B844" s="62">
        <v>7178006069802</v>
      </c>
      <c r="C844" s="355"/>
      <c r="D844" s="28"/>
      <c r="E844" s="29" t="s">
        <v>163</v>
      </c>
      <c r="F844" s="29" t="s">
        <v>161</v>
      </c>
      <c r="G844" s="29">
        <v>10</v>
      </c>
      <c r="H844" s="29">
        <v>100</v>
      </c>
      <c r="I844" s="30">
        <v>10.316062773109245</v>
      </c>
      <c r="K844" s="54">
        <f>I844*$M$4</f>
        <v>0</v>
      </c>
      <c r="L844" s="320"/>
      <c r="M844" s="77">
        <f>L844*K844</f>
        <v>0</v>
      </c>
      <c r="N844" s="376" t="e">
        <f t="shared" ref="N844:N905" si="440">IF(B844="","",(K844-O844)/K844)</f>
        <v>#REF!</v>
      </c>
      <c r="O844" s="374" t="e">
        <f>IF(B844="","",_xlfn.XLOOKUP(B844,#REF!,#REF!))</f>
        <v>#REF!</v>
      </c>
      <c r="P844" s="375">
        <f>IFERROR(IF(B844="","",_xlfn.XLOOKUP(B844,'[1]Order Sheet'!$A:$A,'[1]Order Sheet'!$T:$T)),0)</f>
        <v>1420</v>
      </c>
      <c r="Q844" s="45"/>
      <c r="R844" s="303" t="e">
        <f t="shared" ref="R844:R905" si="441">O844/0.7</f>
        <v>#REF!</v>
      </c>
      <c r="S844" s="303" t="e">
        <f t="shared" ref="S844:S905" si="442">R844-O844</f>
        <v>#REF!</v>
      </c>
      <c r="T844" s="376" t="e">
        <f t="shared" ref="T844:T905" si="443">+S844/R844</f>
        <v>#REF!</v>
      </c>
      <c r="U844" s="303" t="e">
        <f t="shared" ref="U844:U905" si="444">IF(T844&gt;N844,R844,K844)</f>
        <v>#REF!</v>
      </c>
      <c r="V844" s="303" t="e">
        <f t="shared" ref="V844:V847" si="445">+U844/M$4</f>
        <v>#REF!</v>
      </c>
      <c r="W844" s="376" t="e">
        <f>(+U844-O844)/U844</f>
        <v>#REF!</v>
      </c>
      <c r="X844" s="303" t="e">
        <f t="shared" ref="X844:X847" si="446">+V844-I844</f>
        <v>#REF!</v>
      </c>
    </row>
    <row r="845" spans="1:24" s="23" customFormat="1" ht="15">
      <c r="A845" s="26"/>
      <c r="B845" s="63">
        <v>7178008089802</v>
      </c>
      <c r="C845" s="356"/>
      <c r="D845" s="21"/>
      <c r="E845" s="22" t="s">
        <v>151</v>
      </c>
      <c r="F845" s="22" t="s">
        <v>161</v>
      </c>
      <c r="G845" s="22">
        <v>10</v>
      </c>
      <c r="H845" s="22">
        <v>100</v>
      </c>
      <c r="I845" s="31">
        <v>11.518636890756301</v>
      </c>
      <c r="K845" s="55">
        <f>I845*$M$4</f>
        <v>0</v>
      </c>
      <c r="L845" s="321"/>
      <c r="M845" s="74">
        <f>L845*K845</f>
        <v>0</v>
      </c>
      <c r="N845" s="376" t="e">
        <f t="shared" si="440"/>
        <v>#REF!</v>
      </c>
      <c r="O845" s="374" t="e">
        <f>IF(B845="","",_xlfn.XLOOKUP(B845,#REF!,#REF!))</f>
        <v>#REF!</v>
      </c>
      <c r="P845" s="375">
        <f>IFERROR(IF(B845="","",_xlfn.XLOOKUP(B845,'[1]Order Sheet'!$A:$A,'[1]Order Sheet'!$T:$T)),0)</f>
        <v>21745</v>
      </c>
      <c r="Q845" s="45"/>
      <c r="R845" s="303" t="e">
        <f t="shared" si="441"/>
        <v>#REF!</v>
      </c>
      <c r="S845" s="303" t="e">
        <f t="shared" si="442"/>
        <v>#REF!</v>
      </c>
      <c r="T845" s="376" t="e">
        <f t="shared" si="443"/>
        <v>#REF!</v>
      </c>
      <c r="U845" s="303" t="e">
        <f t="shared" si="444"/>
        <v>#REF!</v>
      </c>
      <c r="V845" s="303" t="e">
        <f t="shared" si="445"/>
        <v>#REF!</v>
      </c>
      <c r="W845" s="376" t="e">
        <f>(+U845-O845)/U845</f>
        <v>#REF!</v>
      </c>
      <c r="X845" s="303" t="e">
        <f t="shared" si="446"/>
        <v>#REF!</v>
      </c>
    </row>
    <row r="846" spans="1:24" s="23" customFormat="1" ht="15">
      <c r="A846" s="26"/>
      <c r="B846" s="63">
        <v>7178012129802</v>
      </c>
      <c r="C846" s="356"/>
      <c r="D846" s="21"/>
      <c r="E846" s="22" t="s">
        <v>153</v>
      </c>
      <c r="F846" s="22" t="s">
        <v>161</v>
      </c>
      <c r="G846" s="22">
        <v>10</v>
      </c>
      <c r="H846" s="22">
        <v>100</v>
      </c>
      <c r="I846" s="31">
        <v>17.179754201680669</v>
      </c>
      <c r="K846" s="55">
        <f>I846*$M$4</f>
        <v>0</v>
      </c>
      <c r="L846" s="321"/>
      <c r="M846" s="74">
        <f>L846*K846</f>
        <v>0</v>
      </c>
      <c r="N846" s="376" t="e">
        <f t="shared" si="440"/>
        <v>#REF!</v>
      </c>
      <c r="O846" s="374" t="e">
        <f>IF(B846="","",_xlfn.XLOOKUP(B846,#REF!,#REF!))</f>
        <v>#REF!</v>
      </c>
      <c r="P846" s="375">
        <f>IFERROR(IF(B846="","",_xlfn.XLOOKUP(B846,'[1]Order Sheet'!$A:$A,'[1]Order Sheet'!$T:$T)),0)</f>
        <v>5252</v>
      </c>
      <c r="Q846" s="45"/>
      <c r="R846" s="303" t="e">
        <f t="shared" si="441"/>
        <v>#REF!</v>
      </c>
      <c r="S846" s="303" t="e">
        <f t="shared" si="442"/>
        <v>#REF!</v>
      </c>
      <c r="T846" s="376" t="e">
        <f t="shared" si="443"/>
        <v>#REF!</v>
      </c>
      <c r="U846" s="303" t="e">
        <f t="shared" si="444"/>
        <v>#REF!</v>
      </c>
      <c r="V846" s="303" t="e">
        <f t="shared" si="445"/>
        <v>#REF!</v>
      </c>
      <c r="W846" s="376" t="e">
        <f>(+U846-O846)/U846</f>
        <v>#REF!</v>
      </c>
      <c r="X846" s="303" t="e">
        <f t="shared" si="446"/>
        <v>#REF!</v>
      </c>
    </row>
    <row r="847" spans="1:24" s="23" customFormat="1" ht="15">
      <c r="A847" s="26"/>
      <c r="B847" s="63">
        <v>7178016169802</v>
      </c>
      <c r="C847" s="356"/>
      <c r="D847" s="21" t="s">
        <v>314</v>
      </c>
      <c r="E847" s="22" t="s">
        <v>154</v>
      </c>
      <c r="F847" s="22" t="s">
        <v>161</v>
      </c>
      <c r="G847" s="22">
        <v>10</v>
      </c>
      <c r="H847" s="22">
        <v>100</v>
      </c>
      <c r="I847" s="31">
        <v>26.135451428571425</v>
      </c>
      <c r="K847" s="55">
        <f>I847*$M$4</f>
        <v>0</v>
      </c>
      <c r="L847" s="321"/>
      <c r="M847" s="74">
        <f>L847*K847</f>
        <v>0</v>
      </c>
      <c r="N847" s="376" t="e">
        <f t="shared" si="440"/>
        <v>#REF!</v>
      </c>
      <c r="O847" s="374" t="e">
        <f>IF(B847="","",_xlfn.XLOOKUP(B847,#REF!,#REF!))</f>
        <v>#REF!</v>
      </c>
      <c r="P847" s="375">
        <f>IFERROR(IF(B847="","",_xlfn.XLOOKUP(B847,'[1]Order Sheet'!$A:$A,'[1]Order Sheet'!$T:$T)),0)</f>
        <v>1110</v>
      </c>
      <c r="Q847" s="45"/>
      <c r="R847" s="303" t="e">
        <f t="shared" si="441"/>
        <v>#REF!</v>
      </c>
      <c r="S847" s="303" t="e">
        <f t="shared" si="442"/>
        <v>#REF!</v>
      </c>
      <c r="T847" s="376" t="e">
        <f t="shared" si="443"/>
        <v>#REF!</v>
      </c>
      <c r="U847" s="303" t="e">
        <f t="shared" si="444"/>
        <v>#REF!</v>
      </c>
      <c r="V847" s="303" t="e">
        <f t="shared" si="445"/>
        <v>#REF!</v>
      </c>
      <c r="W847" s="376" t="e">
        <f>(+U847-O847)/U847</f>
        <v>#REF!</v>
      </c>
      <c r="X847" s="303" t="e">
        <f t="shared" si="446"/>
        <v>#REF!</v>
      </c>
    </row>
    <row r="848" spans="1:24" s="23" customFormat="1" ht="16" thickBot="1">
      <c r="A848" s="26"/>
      <c r="B848" s="309" t="s">
        <v>283</v>
      </c>
      <c r="C848" s="372"/>
      <c r="D848" s="44"/>
      <c r="E848" s="45"/>
      <c r="F848" s="45"/>
      <c r="G848" s="45"/>
      <c r="H848" s="45"/>
      <c r="I848" s="48"/>
      <c r="K848" s="58"/>
      <c r="L848" s="324"/>
      <c r="M848" s="91"/>
      <c r="N848" s="376"/>
      <c r="Q848" s="45"/>
      <c r="R848" s="303"/>
      <c r="S848" s="303"/>
      <c r="T848" s="376"/>
      <c r="U848" s="303"/>
      <c r="V848" s="303"/>
      <c r="W848" s="376"/>
    </row>
    <row r="849" spans="1:24" s="23" customFormat="1" ht="28.5" customHeight="1" thickBot="1">
      <c r="A849" s="27"/>
      <c r="B849" s="114"/>
      <c r="C849" s="373"/>
      <c r="D849" s="43"/>
      <c r="E849" s="39"/>
      <c r="F849" s="39"/>
      <c r="G849" s="39"/>
      <c r="H849" s="39"/>
      <c r="I849" s="40"/>
      <c r="K849" s="59"/>
      <c r="L849" s="325"/>
      <c r="M849" s="61"/>
      <c r="N849" s="376"/>
      <c r="Q849" s="45"/>
      <c r="R849" s="303"/>
      <c r="S849" s="303"/>
      <c r="T849" s="376"/>
      <c r="U849" s="303"/>
      <c r="V849" s="303"/>
      <c r="W849" s="376"/>
    </row>
    <row r="850" spans="1:24" s="23" customFormat="1" ht="16">
      <c r="A850" s="80" t="s">
        <v>246</v>
      </c>
      <c r="B850" s="62">
        <v>8478008089800</v>
      </c>
      <c r="C850" s="355"/>
      <c r="D850" s="28"/>
      <c r="E850" s="29" t="s">
        <v>151</v>
      </c>
      <c r="F850" s="29" t="s">
        <v>161</v>
      </c>
      <c r="G850" s="29">
        <v>10</v>
      </c>
      <c r="H850" s="29">
        <v>100</v>
      </c>
      <c r="I850" s="30">
        <v>11.514214033613447</v>
      </c>
      <c r="K850" s="54">
        <f>I850*$M$4</f>
        <v>0</v>
      </c>
      <c r="L850" s="320"/>
      <c r="M850" s="77">
        <f>L850*K850</f>
        <v>0</v>
      </c>
      <c r="N850" s="376" t="e">
        <f t="shared" si="440"/>
        <v>#REF!</v>
      </c>
      <c r="O850" s="374" t="e">
        <f>IF(B850="","",_xlfn.XLOOKUP(B850,#REF!,#REF!))</f>
        <v>#REF!</v>
      </c>
      <c r="P850" s="375">
        <f>IFERROR(IF(B850="","",_xlfn.XLOOKUP(B850,'[1]Order Sheet'!$A:$A,'[1]Order Sheet'!$T:$T)),0)</f>
        <v>7200</v>
      </c>
      <c r="Q850" s="45"/>
      <c r="R850" s="303" t="e">
        <f t="shared" si="441"/>
        <v>#REF!</v>
      </c>
      <c r="S850" s="303" t="e">
        <f t="shared" si="442"/>
        <v>#REF!</v>
      </c>
      <c r="T850" s="376" t="e">
        <f t="shared" si="443"/>
        <v>#REF!</v>
      </c>
      <c r="U850" s="303" t="e">
        <f t="shared" si="444"/>
        <v>#REF!</v>
      </c>
      <c r="V850" s="303" t="e">
        <f>+U850/M$4</f>
        <v>#REF!</v>
      </c>
      <c r="W850" s="376" t="e">
        <f>(+U850-O850)/U850</f>
        <v>#REF!</v>
      </c>
      <c r="X850" s="303" t="e">
        <f>+V850-I850</f>
        <v>#REF!</v>
      </c>
    </row>
    <row r="851" spans="1:24" s="23" customFormat="1" ht="15">
      <c r="A851" s="26"/>
      <c r="B851" s="63">
        <v>8478012129800</v>
      </c>
      <c r="C851" s="356"/>
      <c r="D851" s="21"/>
      <c r="E851" s="22" t="s">
        <v>153</v>
      </c>
      <c r="F851" s="22" t="s">
        <v>161</v>
      </c>
      <c r="G851" s="22">
        <v>10</v>
      </c>
      <c r="H851" s="22">
        <v>100</v>
      </c>
      <c r="I851" s="31">
        <v>11.77445808</v>
      </c>
      <c r="K851" s="55">
        <f>I851*$M$4</f>
        <v>0</v>
      </c>
      <c r="L851" s="321"/>
      <c r="M851" s="74">
        <f>L851*K851</f>
        <v>0</v>
      </c>
      <c r="N851" s="376" t="e">
        <f t="shared" si="440"/>
        <v>#REF!</v>
      </c>
      <c r="O851" s="374" t="e">
        <f>IF(B851="","",_xlfn.XLOOKUP(B851,#REF!,#REF!))</f>
        <v>#REF!</v>
      </c>
      <c r="P851" s="375">
        <f>IFERROR(IF(B851="","",_xlfn.XLOOKUP(B851,'[1]Order Sheet'!$A:$A,'[1]Order Sheet'!$T:$T)),0)</f>
        <v>310</v>
      </c>
      <c r="Q851" s="45"/>
      <c r="R851" s="303" t="e">
        <f t="shared" si="441"/>
        <v>#REF!</v>
      </c>
      <c r="S851" s="303" t="e">
        <f t="shared" si="442"/>
        <v>#REF!</v>
      </c>
      <c r="T851" s="376" t="e">
        <f t="shared" si="443"/>
        <v>#REF!</v>
      </c>
      <c r="U851" s="303">
        <f t="shared" ref="U851" si="447">+V851*0.34</f>
        <v>4.0033157472000003</v>
      </c>
      <c r="V851" s="303">
        <f>+I851</f>
        <v>11.77445808</v>
      </c>
      <c r="W851" s="376" t="e">
        <f>(+U851-O851)/U851</f>
        <v>#REF!</v>
      </c>
      <c r="X851" s="303">
        <f>+V851-I851</f>
        <v>0</v>
      </c>
    </row>
    <row r="852" spans="1:24" s="23" customFormat="1" ht="15">
      <c r="A852" s="26"/>
      <c r="B852" s="78"/>
      <c r="C852" s="65"/>
      <c r="D852" s="44"/>
      <c r="E852" s="45"/>
      <c r="F852" s="45"/>
      <c r="G852" s="45"/>
      <c r="H852" s="45"/>
      <c r="I852" s="48"/>
      <c r="K852" s="58"/>
      <c r="L852" s="324"/>
      <c r="M852" s="91"/>
      <c r="N852" s="376"/>
      <c r="Q852" s="45"/>
      <c r="R852" s="303"/>
      <c r="S852" s="303"/>
      <c r="T852" s="376"/>
      <c r="U852" s="303"/>
      <c r="V852" s="303"/>
      <c r="W852" s="376"/>
    </row>
    <row r="853" spans="1:24" s="23" customFormat="1" ht="15">
      <c r="A853" s="26"/>
      <c r="B853" s="78"/>
      <c r="C853" s="65"/>
      <c r="D853" s="44"/>
      <c r="E853" s="45"/>
      <c r="F853" s="45"/>
      <c r="G853" s="45"/>
      <c r="H853" s="45"/>
      <c r="I853" s="48"/>
      <c r="K853" s="58"/>
      <c r="L853" s="324"/>
      <c r="M853" s="91"/>
      <c r="N853" s="376"/>
      <c r="Q853" s="45"/>
      <c r="R853" s="303"/>
      <c r="S853" s="303"/>
      <c r="T853" s="376"/>
      <c r="U853" s="303"/>
      <c r="V853" s="303"/>
      <c r="W853" s="376"/>
    </row>
    <row r="854" spans="1:24" s="23" customFormat="1" ht="15">
      <c r="A854" s="26"/>
      <c r="B854" s="78"/>
      <c r="C854" s="65"/>
      <c r="D854" s="44"/>
      <c r="E854" s="45"/>
      <c r="F854" s="45"/>
      <c r="G854" s="45"/>
      <c r="H854" s="45"/>
      <c r="I854" s="48"/>
      <c r="K854" s="58"/>
      <c r="L854" s="324"/>
      <c r="M854" s="91"/>
      <c r="N854" s="376"/>
      <c r="Q854" s="45"/>
      <c r="R854" s="303"/>
      <c r="S854" s="303"/>
      <c r="T854" s="376"/>
      <c r="U854" s="303"/>
      <c r="V854" s="303"/>
      <c r="W854" s="376"/>
    </row>
    <row r="855" spans="1:24" s="23" customFormat="1" ht="16" thickBot="1">
      <c r="A855" s="27"/>
      <c r="B855" s="309" t="s">
        <v>283</v>
      </c>
      <c r="C855" s="359"/>
      <c r="D855" s="43"/>
      <c r="E855" s="39"/>
      <c r="F855" s="39"/>
      <c r="G855" s="39"/>
      <c r="H855" s="39"/>
      <c r="I855" s="40"/>
      <c r="K855" s="59"/>
      <c r="L855" s="325"/>
      <c r="M855" s="61"/>
      <c r="N855" s="376"/>
      <c r="Q855" s="45"/>
      <c r="R855" s="303"/>
      <c r="S855" s="303"/>
      <c r="T855" s="376"/>
      <c r="U855" s="303"/>
      <c r="V855" s="303"/>
      <c r="W855" s="376"/>
    </row>
    <row r="856" spans="1:24" s="23" customFormat="1" ht="16">
      <c r="A856" s="80" t="s">
        <v>231</v>
      </c>
      <c r="B856" s="62">
        <v>7078208089800</v>
      </c>
      <c r="C856" s="355"/>
      <c r="D856" s="28"/>
      <c r="E856" s="29" t="s">
        <v>151</v>
      </c>
      <c r="F856" s="29" t="s">
        <v>161</v>
      </c>
      <c r="G856" s="29">
        <v>10</v>
      </c>
      <c r="H856" s="29">
        <v>100</v>
      </c>
      <c r="I856" s="30">
        <v>28.668887280000003</v>
      </c>
      <c r="K856" s="54">
        <f t="shared" si="436"/>
        <v>0</v>
      </c>
      <c r="L856" s="320"/>
      <c r="M856" s="77">
        <f t="shared" si="437"/>
        <v>0</v>
      </c>
      <c r="N856" s="376" t="e">
        <f t="shared" si="440"/>
        <v>#REF!</v>
      </c>
      <c r="O856" s="374" t="e">
        <f>IF(B856="","",_xlfn.XLOOKUP(B856,#REF!,#REF!))</f>
        <v>#REF!</v>
      </c>
      <c r="P856" s="375">
        <f>IFERROR(IF(B856="","",_xlfn.XLOOKUP(B856,'[1]Order Sheet'!$A:$A,'[1]Order Sheet'!$T:$T)),0)</f>
        <v>80</v>
      </c>
      <c r="Q856" s="45"/>
      <c r="R856" s="303" t="e">
        <f t="shared" si="441"/>
        <v>#REF!</v>
      </c>
      <c r="S856" s="303" t="e">
        <f t="shared" si="442"/>
        <v>#REF!</v>
      </c>
      <c r="T856" s="376" t="e">
        <f t="shared" si="443"/>
        <v>#REF!</v>
      </c>
      <c r="U856" s="303" t="e">
        <f t="shared" si="444"/>
        <v>#REF!</v>
      </c>
      <c r="V856" s="303">
        <f t="shared" ref="V856:V857" si="448">+I856</f>
        <v>28.668887280000003</v>
      </c>
      <c r="W856" s="376" t="e">
        <f>(+U856-O856)/U856</f>
        <v>#REF!</v>
      </c>
      <c r="X856" s="303">
        <f t="shared" ref="X856:X857" si="449">+V856-I856</f>
        <v>0</v>
      </c>
    </row>
    <row r="857" spans="1:24" s="23" customFormat="1" ht="15">
      <c r="A857" s="26"/>
      <c r="B857" s="63">
        <v>7078212129800</v>
      </c>
      <c r="C857" s="356"/>
      <c r="D857" s="21"/>
      <c r="E857" s="22" t="s">
        <v>153</v>
      </c>
      <c r="F857" s="22" t="s">
        <v>161</v>
      </c>
      <c r="G857" s="22">
        <v>10</v>
      </c>
      <c r="H857" s="22">
        <v>100</v>
      </c>
      <c r="I857" s="31">
        <v>38.156326560000004</v>
      </c>
      <c r="K857" s="55">
        <f t="shared" si="436"/>
        <v>0</v>
      </c>
      <c r="L857" s="321"/>
      <c r="M857" s="74">
        <f t="shared" si="437"/>
        <v>0</v>
      </c>
      <c r="N857" s="376" t="e">
        <f t="shared" si="440"/>
        <v>#REF!</v>
      </c>
      <c r="O857" s="374" t="e">
        <f>IF(B857="","",_xlfn.XLOOKUP(B857,#REF!,#REF!))</f>
        <v>#REF!</v>
      </c>
      <c r="P857" s="375">
        <f>IFERROR(IF(B857="","",_xlfn.XLOOKUP(B857,'[1]Order Sheet'!$A:$A,'[1]Order Sheet'!$T:$T)),0)</f>
        <v>213</v>
      </c>
      <c r="Q857" s="45"/>
      <c r="R857" s="303" t="e">
        <f t="shared" si="441"/>
        <v>#REF!</v>
      </c>
      <c r="S857" s="303" t="e">
        <f t="shared" si="442"/>
        <v>#REF!</v>
      </c>
      <c r="T857" s="376" t="e">
        <f t="shared" si="443"/>
        <v>#REF!</v>
      </c>
      <c r="U857" s="303" t="e">
        <f t="shared" si="444"/>
        <v>#REF!</v>
      </c>
      <c r="V857" s="303">
        <f t="shared" si="448"/>
        <v>38.156326560000004</v>
      </c>
      <c r="W857" s="376" t="e">
        <f>(+U857-O857)/U857</f>
        <v>#REF!</v>
      </c>
      <c r="X857" s="303">
        <f t="shared" si="449"/>
        <v>0</v>
      </c>
    </row>
    <row r="858" spans="1:24" s="23" customFormat="1" ht="15">
      <c r="A858" s="26"/>
      <c r="B858" s="63">
        <v>7078216169800</v>
      </c>
      <c r="C858" s="356"/>
      <c r="D858" s="21"/>
      <c r="E858" s="22" t="s">
        <v>154</v>
      </c>
      <c r="F858" s="22" t="s">
        <v>161</v>
      </c>
      <c r="G858" s="22">
        <v>6</v>
      </c>
      <c r="H858" s="22">
        <v>36</v>
      </c>
      <c r="I858" s="31">
        <v>66.131730720000022</v>
      </c>
      <c r="K858" s="55">
        <f t="shared" si="436"/>
        <v>0</v>
      </c>
      <c r="L858" s="321"/>
      <c r="M858" s="74">
        <f t="shared" si="437"/>
        <v>0</v>
      </c>
      <c r="N858" s="376" t="e">
        <f t="shared" si="440"/>
        <v>#REF!</v>
      </c>
      <c r="O858" s="374" t="e">
        <f>IF(B858="","",_xlfn.XLOOKUP(B858,#REF!,#REF!))</f>
        <v>#REF!</v>
      </c>
      <c r="P858" s="375">
        <f>IFERROR(IF(B858="","",_xlfn.XLOOKUP(B858,'[1]Order Sheet'!$A:$A,'[1]Order Sheet'!$T:$T)),0)</f>
        <v>0</v>
      </c>
      <c r="Q858" s="45"/>
      <c r="R858" s="303" t="e">
        <f t="shared" si="441"/>
        <v>#REF!</v>
      </c>
      <c r="S858" s="303" t="e">
        <f t="shared" si="442"/>
        <v>#REF!</v>
      </c>
      <c r="T858" s="376" t="e">
        <f t="shared" si="443"/>
        <v>#REF!</v>
      </c>
      <c r="U858" s="303">
        <f t="shared" ref="U858" si="450">+V858*0.34</f>
        <v>22.48478844480001</v>
      </c>
      <c r="V858" s="303">
        <f>+I858</f>
        <v>66.131730720000022</v>
      </c>
      <c r="W858" s="376" t="e">
        <f>(+U858-O858)/U858</f>
        <v>#REF!</v>
      </c>
      <c r="X858" s="303">
        <f>+V858-I858</f>
        <v>0</v>
      </c>
    </row>
    <row r="859" spans="1:24" s="23" customFormat="1" ht="15">
      <c r="A859" s="26"/>
      <c r="B859" s="78"/>
      <c r="C859" s="65"/>
      <c r="D859" s="44"/>
      <c r="E859" s="45"/>
      <c r="F859" s="45"/>
      <c r="G859" s="45"/>
      <c r="H859" s="45"/>
      <c r="I859" s="48"/>
      <c r="K859" s="58"/>
      <c r="L859" s="324"/>
      <c r="M859" s="91"/>
      <c r="N859" s="376"/>
      <c r="Q859" s="45"/>
      <c r="R859" s="303"/>
      <c r="S859" s="303"/>
      <c r="T859" s="376"/>
      <c r="U859" s="303"/>
      <c r="V859" s="303"/>
      <c r="W859" s="376"/>
    </row>
    <row r="860" spans="1:24" s="23" customFormat="1" ht="15">
      <c r="A860" s="26"/>
      <c r="B860" s="78"/>
      <c r="C860" s="65"/>
      <c r="D860" s="44"/>
      <c r="E860" s="45"/>
      <c r="F860" s="45"/>
      <c r="G860" s="45"/>
      <c r="H860" s="45"/>
      <c r="I860" s="48"/>
      <c r="K860" s="58"/>
      <c r="L860" s="324"/>
      <c r="M860" s="91"/>
      <c r="N860" s="376"/>
      <c r="Q860" s="45"/>
      <c r="R860" s="303"/>
      <c r="S860" s="303"/>
      <c r="T860" s="376"/>
      <c r="U860" s="303"/>
      <c r="V860" s="303"/>
      <c r="W860" s="376"/>
    </row>
    <row r="861" spans="1:24" s="23" customFormat="1" ht="16" thickBot="1">
      <c r="A861" s="27"/>
      <c r="B861" s="309" t="s">
        <v>283</v>
      </c>
      <c r="C861" s="359"/>
      <c r="D861" s="43"/>
      <c r="E861" s="39"/>
      <c r="F861" s="39"/>
      <c r="G861" s="39"/>
      <c r="H861" s="39"/>
      <c r="I861" s="40"/>
      <c r="K861" s="59"/>
      <c r="L861" s="325"/>
      <c r="M861" s="61"/>
      <c r="N861" s="376"/>
      <c r="Q861" s="45"/>
      <c r="R861" s="303"/>
      <c r="S861" s="303"/>
      <c r="T861" s="376"/>
      <c r="U861" s="303"/>
      <c r="V861" s="303"/>
      <c r="W861" s="376"/>
    </row>
    <row r="862" spans="1:24" s="23" customFormat="1" ht="16">
      <c r="A862" s="80" t="s">
        <v>232</v>
      </c>
      <c r="B862" s="62">
        <v>7078406069800</v>
      </c>
      <c r="C862" s="355"/>
      <c r="D862" s="28"/>
      <c r="E862" s="29" t="s">
        <v>163</v>
      </c>
      <c r="F862" s="29" t="s">
        <v>161</v>
      </c>
      <c r="G862" s="29">
        <v>10</v>
      </c>
      <c r="H862" s="29">
        <v>100</v>
      </c>
      <c r="I862" s="30">
        <v>26.263828800000002</v>
      </c>
      <c r="K862" s="54">
        <f t="shared" si="436"/>
        <v>0</v>
      </c>
      <c r="L862" s="320"/>
      <c r="M862" s="77">
        <f t="shared" si="437"/>
        <v>0</v>
      </c>
      <c r="N862" s="376" t="e">
        <f t="shared" si="440"/>
        <v>#REF!</v>
      </c>
      <c r="O862" s="374" t="e">
        <f>IF(B862="","",_xlfn.XLOOKUP(B862,#REF!,#REF!))</f>
        <v>#REF!</v>
      </c>
      <c r="P862" s="375">
        <f>IFERROR(IF(B862="","",_xlfn.XLOOKUP(B862,'[1]Order Sheet'!$A:$A,'[1]Order Sheet'!$T:$T)),0)</f>
        <v>0</v>
      </c>
      <c r="Q862" s="45"/>
      <c r="R862" s="303" t="e">
        <f t="shared" si="441"/>
        <v>#REF!</v>
      </c>
      <c r="S862" s="303" t="e">
        <f t="shared" si="442"/>
        <v>#REF!</v>
      </c>
      <c r="T862" s="376" t="e">
        <f t="shared" si="443"/>
        <v>#REF!</v>
      </c>
      <c r="U862" s="303">
        <f t="shared" ref="U862:U865" si="451">+V862*0.34</f>
        <v>8.9297017920000012</v>
      </c>
      <c r="V862" s="303">
        <f t="shared" ref="V862:V865" si="452">+I862</f>
        <v>26.263828800000002</v>
      </c>
      <c r="W862" s="376" t="e">
        <f>(+U862-O862)/U862</f>
        <v>#REF!</v>
      </c>
      <c r="X862" s="303">
        <f t="shared" ref="X862:X865" si="453">+V862-I862</f>
        <v>0</v>
      </c>
    </row>
    <row r="863" spans="1:24" s="23" customFormat="1" ht="15">
      <c r="A863" s="26"/>
      <c r="B863" s="63">
        <v>7078408089800</v>
      </c>
      <c r="C863" s="356"/>
      <c r="D863" s="21"/>
      <c r="E863" s="22" t="s">
        <v>151</v>
      </c>
      <c r="F863" s="22" t="s">
        <v>161</v>
      </c>
      <c r="G863" s="22">
        <v>10</v>
      </c>
      <c r="H863" s="22">
        <v>100</v>
      </c>
      <c r="I863" s="31">
        <v>24.567008400000002</v>
      </c>
      <c r="K863" s="55">
        <f t="shared" si="436"/>
        <v>0</v>
      </c>
      <c r="L863" s="321"/>
      <c r="M863" s="74">
        <f t="shared" si="437"/>
        <v>0</v>
      </c>
      <c r="N863" s="376" t="e">
        <f t="shared" si="440"/>
        <v>#REF!</v>
      </c>
      <c r="O863" s="374" t="e">
        <f>IF(B863="","",_xlfn.XLOOKUP(B863,#REF!,#REF!))</f>
        <v>#REF!</v>
      </c>
      <c r="P863" s="375">
        <f>IFERROR(IF(B863="","",_xlfn.XLOOKUP(B863,'[1]Order Sheet'!$A:$A,'[1]Order Sheet'!$T:$T)),0)</f>
        <v>0</v>
      </c>
      <c r="Q863" s="45"/>
      <c r="R863" s="303" t="e">
        <f t="shared" si="441"/>
        <v>#REF!</v>
      </c>
      <c r="S863" s="303" t="e">
        <f t="shared" si="442"/>
        <v>#REF!</v>
      </c>
      <c r="T863" s="376" t="e">
        <f t="shared" si="443"/>
        <v>#REF!</v>
      </c>
      <c r="U863" s="303">
        <f t="shared" si="451"/>
        <v>8.352782856000001</v>
      </c>
      <c r="V863" s="303">
        <f t="shared" si="452"/>
        <v>24.567008400000002</v>
      </c>
      <c r="W863" s="376" t="e">
        <f>(+U863-O863)/U863</f>
        <v>#REF!</v>
      </c>
      <c r="X863" s="303">
        <f t="shared" si="453"/>
        <v>0</v>
      </c>
    </row>
    <row r="864" spans="1:24" s="23" customFormat="1" ht="15">
      <c r="A864" s="26"/>
      <c r="B864" s="63">
        <v>7078412129800</v>
      </c>
      <c r="C864" s="356"/>
      <c r="D864" s="21"/>
      <c r="E864" s="22" t="s">
        <v>153</v>
      </c>
      <c r="F864" s="22" t="s">
        <v>161</v>
      </c>
      <c r="G864" s="22">
        <v>10</v>
      </c>
      <c r="H864" s="22">
        <v>100</v>
      </c>
      <c r="I864" s="31">
        <v>33.036355440000001</v>
      </c>
      <c r="K864" s="55">
        <f t="shared" si="436"/>
        <v>0</v>
      </c>
      <c r="L864" s="321"/>
      <c r="M864" s="74">
        <f t="shared" si="437"/>
        <v>0</v>
      </c>
      <c r="N864" s="376" t="e">
        <f t="shared" si="440"/>
        <v>#REF!</v>
      </c>
      <c r="O864" s="374" t="e">
        <f>IF(B864="","",_xlfn.XLOOKUP(B864,#REF!,#REF!))</f>
        <v>#REF!</v>
      </c>
      <c r="P864" s="375">
        <f>IFERROR(IF(B864="","",_xlfn.XLOOKUP(B864,'[1]Order Sheet'!$A:$A,'[1]Order Sheet'!$T:$T)),0)</f>
        <v>0</v>
      </c>
      <c r="Q864" s="45"/>
      <c r="R864" s="303" t="e">
        <f t="shared" si="441"/>
        <v>#REF!</v>
      </c>
      <c r="S864" s="303" t="e">
        <f t="shared" si="442"/>
        <v>#REF!</v>
      </c>
      <c r="T864" s="376" t="e">
        <f t="shared" si="443"/>
        <v>#REF!</v>
      </c>
      <c r="U864" s="303">
        <f t="shared" si="451"/>
        <v>11.232360849600001</v>
      </c>
      <c r="V864" s="303">
        <f t="shared" si="452"/>
        <v>33.036355440000001</v>
      </c>
      <c r="W864" s="376" t="e">
        <f>(+U864-O864)/U864</f>
        <v>#REF!</v>
      </c>
      <c r="X864" s="303">
        <f t="shared" si="453"/>
        <v>0</v>
      </c>
    </row>
    <row r="865" spans="1:24" s="23" customFormat="1" ht="15">
      <c r="A865" s="26"/>
      <c r="B865" s="63">
        <v>7078416169800</v>
      </c>
      <c r="C865" s="356"/>
      <c r="D865" s="21"/>
      <c r="E865" s="22" t="s">
        <v>154</v>
      </c>
      <c r="F865" s="22" t="s">
        <v>161</v>
      </c>
      <c r="G865" s="22">
        <v>1</v>
      </c>
      <c r="H865" s="22">
        <v>100</v>
      </c>
      <c r="I865" s="31">
        <v>60.126462000000011</v>
      </c>
      <c r="K865" s="55">
        <f t="shared" si="436"/>
        <v>0</v>
      </c>
      <c r="L865" s="321"/>
      <c r="M865" s="74">
        <f t="shared" si="437"/>
        <v>0</v>
      </c>
      <c r="N865" s="376" t="e">
        <f t="shared" si="440"/>
        <v>#REF!</v>
      </c>
      <c r="O865" s="374" t="e">
        <f>IF(B865="","",_xlfn.XLOOKUP(B865,#REF!,#REF!))</f>
        <v>#REF!</v>
      </c>
      <c r="P865" s="375">
        <f>IFERROR(IF(B865="","",_xlfn.XLOOKUP(B865,'[1]Order Sheet'!$A:$A,'[1]Order Sheet'!$T:$T)),0)</f>
        <v>0</v>
      </c>
      <c r="Q865" s="45"/>
      <c r="R865" s="303" t="e">
        <f t="shared" si="441"/>
        <v>#REF!</v>
      </c>
      <c r="S865" s="303" t="e">
        <f t="shared" si="442"/>
        <v>#REF!</v>
      </c>
      <c r="T865" s="376" t="e">
        <f t="shared" si="443"/>
        <v>#REF!</v>
      </c>
      <c r="U865" s="303">
        <f t="shared" si="451"/>
        <v>20.442997080000005</v>
      </c>
      <c r="V865" s="303">
        <f t="shared" si="452"/>
        <v>60.126462000000011</v>
      </c>
      <c r="W865" s="376" t="e">
        <f>(+U865-O865)/U865</f>
        <v>#REF!</v>
      </c>
      <c r="X865" s="303">
        <f t="shared" si="453"/>
        <v>0</v>
      </c>
    </row>
    <row r="866" spans="1:24" s="23" customFormat="1" ht="15">
      <c r="A866" s="26"/>
      <c r="B866" s="78"/>
      <c r="C866" s="65"/>
      <c r="D866" s="44"/>
      <c r="E866" s="45"/>
      <c r="F866" s="45"/>
      <c r="G866" s="45"/>
      <c r="H866" s="45"/>
      <c r="I866" s="48"/>
      <c r="K866" s="58"/>
      <c r="L866" s="324"/>
      <c r="M866" s="91"/>
      <c r="N866" s="376"/>
      <c r="Q866" s="45"/>
      <c r="R866" s="303"/>
      <c r="S866" s="303"/>
      <c r="T866" s="376"/>
      <c r="U866" s="303"/>
      <c r="V866" s="303"/>
      <c r="W866" s="376"/>
    </row>
    <row r="867" spans="1:24" s="23" customFormat="1" ht="16" thickBot="1">
      <c r="A867" s="27"/>
      <c r="B867" s="309" t="s">
        <v>283</v>
      </c>
      <c r="C867" s="359"/>
      <c r="D867" s="43"/>
      <c r="E867" s="39"/>
      <c r="F867" s="39"/>
      <c r="G867" s="39"/>
      <c r="H867" s="39"/>
      <c r="I867" s="40"/>
      <c r="K867" s="59"/>
      <c r="L867" s="325"/>
      <c r="M867" s="61"/>
      <c r="N867" s="376"/>
      <c r="Q867" s="45"/>
      <c r="R867" s="303"/>
      <c r="S867" s="303"/>
      <c r="T867" s="376"/>
      <c r="U867" s="303"/>
      <c r="V867" s="303"/>
      <c r="W867" s="376"/>
    </row>
    <row r="868" spans="1:24" s="23" customFormat="1" ht="16">
      <c r="A868" s="80" t="s">
        <v>233</v>
      </c>
      <c r="B868" s="62">
        <v>7078606069800</v>
      </c>
      <c r="C868" s="355"/>
      <c r="D868" s="28"/>
      <c r="E868" s="29" t="s">
        <v>163</v>
      </c>
      <c r="F868" s="29" t="s">
        <v>161</v>
      </c>
      <c r="G868" s="29">
        <v>10</v>
      </c>
      <c r="H868" s="29">
        <v>100</v>
      </c>
      <c r="I868" s="30">
        <v>23.563671120000006</v>
      </c>
      <c r="K868" s="54">
        <f t="shared" si="436"/>
        <v>0</v>
      </c>
      <c r="L868" s="320"/>
      <c r="M868" s="77">
        <f t="shared" si="437"/>
        <v>0</v>
      </c>
      <c r="N868" s="376" t="e">
        <f t="shared" si="440"/>
        <v>#REF!</v>
      </c>
      <c r="O868" s="374" t="e">
        <f>IF(B868="","",_xlfn.XLOOKUP(B868,#REF!,#REF!))</f>
        <v>#REF!</v>
      </c>
      <c r="P868" s="375">
        <f>IFERROR(IF(B868="","",_xlfn.XLOOKUP(B868,'[1]Order Sheet'!$A:$A,'[1]Order Sheet'!$T:$T)),0)</f>
        <v>0</v>
      </c>
      <c r="Q868" s="45"/>
      <c r="R868" s="303" t="e">
        <f t="shared" si="441"/>
        <v>#REF!</v>
      </c>
      <c r="S868" s="303" t="e">
        <f t="shared" si="442"/>
        <v>#REF!</v>
      </c>
      <c r="T868" s="376" t="e">
        <f t="shared" si="443"/>
        <v>#REF!</v>
      </c>
      <c r="U868" s="303">
        <f t="shared" ref="U868" si="454">+V868*0.34</f>
        <v>8.0116481808000017</v>
      </c>
      <c r="V868" s="303">
        <f>+I868</f>
        <v>23.563671120000006</v>
      </c>
      <c r="W868" s="376" t="e">
        <f>(+U868-O868)/U868</f>
        <v>#REF!</v>
      </c>
      <c r="X868" s="303">
        <f>+V868-I868</f>
        <v>0</v>
      </c>
    </row>
    <row r="869" spans="1:24" s="23" customFormat="1" ht="15">
      <c r="A869" s="26"/>
      <c r="B869" s="63">
        <v>7078608089800</v>
      </c>
      <c r="C869" s="356"/>
      <c r="D869" s="21"/>
      <c r="E869" s="22" t="s">
        <v>151</v>
      </c>
      <c r="F869" s="22" t="s">
        <v>161</v>
      </c>
      <c r="G869" s="22">
        <v>10</v>
      </c>
      <c r="H869" s="22">
        <v>100</v>
      </c>
      <c r="I869" s="31">
        <v>17.071488720000001</v>
      </c>
      <c r="K869" s="55">
        <f t="shared" si="436"/>
        <v>0</v>
      </c>
      <c r="L869" s="321"/>
      <c r="M869" s="74">
        <f t="shared" si="437"/>
        <v>0</v>
      </c>
      <c r="N869" s="376" t="e">
        <f t="shared" si="440"/>
        <v>#REF!</v>
      </c>
      <c r="O869" s="374" t="e">
        <f>IF(B869="","",_xlfn.XLOOKUP(B869,#REF!,#REF!))</f>
        <v>#REF!</v>
      </c>
      <c r="P869" s="375">
        <f>IFERROR(IF(B869="","",_xlfn.XLOOKUP(B869,'[1]Order Sheet'!$A:$A,'[1]Order Sheet'!$T:$T)),0)</f>
        <v>1181</v>
      </c>
      <c r="Q869" s="45"/>
      <c r="R869" s="303" t="e">
        <f t="shared" si="441"/>
        <v>#REF!</v>
      </c>
      <c r="S869" s="303" t="e">
        <f t="shared" si="442"/>
        <v>#REF!</v>
      </c>
      <c r="T869" s="376" t="e">
        <f t="shared" si="443"/>
        <v>#REF!</v>
      </c>
      <c r="U869" s="303" t="e">
        <f t="shared" si="444"/>
        <v>#REF!</v>
      </c>
      <c r="V869" s="303">
        <f t="shared" ref="V869:V871" si="455">+I869</f>
        <v>17.071488720000001</v>
      </c>
      <c r="W869" s="376" t="e">
        <f>(+U869-O869)/U869</f>
        <v>#REF!</v>
      </c>
      <c r="X869" s="303">
        <f t="shared" ref="X869:X871" si="456">+V869-I869</f>
        <v>0</v>
      </c>
    </row>
    <row r="870" spans="1:24" s="23" customFormat="1" ht="15">
      <c r="A870" s="26"/>
      <c r="B870" s="63">
        <v>7078612129800</v>
      </c>
      <c r="C870" s="356"/>
      <c r="D870" s="21"/>
      <c r="E870" s="22" t="s">
        <v>153</v>
      </c>
      <c r="F870" s="22" t="s">
        <v>161</v>
      </c>
      <c r="G870" s="22">
        <v>10</v>
      </c>
      <c r="H870" s="22">
        <v>100</v>
      </c>
      <c r="I870" s="31">
        <v>24.271909200000007</v>
      </c>
      <c r="K870" s="55">
        <f t="shared" si="436"/>
        <v>0</v>
      </c>
      <c r="L870" s="321"/>
      <c r="M870" s="74">
        <f t="shared" si="437"/>
        <v>0</v>
      </c>
      <c r="N870" s="376" t="e">
        <f t="shared" si="440"/>
        <v>#REF!</v>
      </c>
      <c r="O870" s="374" t="e">
        <f>IF(B870="","",_xlfn.XLOOKUP(B870,#REF!,#REF!))</f>
        <v>#REF!</v>
      </c>
      <c r="P870" s="375">
        <f>IFERROR(IF(B870="","",_xlfn.XLOOKUP(B870,'[1]Order Sheet'!$A:$A,'[1]Order Sheet'!$T:$T)),0)</f>
        <v>334</v>
      </c>
      <c r="Q870" s="45"/>
      <c r="R870" s="303" t="e">
        <f t="shared" si="441"/>
        <v>#REF!</v>
      </c>
      <c r="S870" s="303" t="e">
        <f t="shared" si="442"/>
        <v>#REF!</v>
      </c>
      <c r="T870" s="376" t="e">
        <f t="shared" si="443"/>
        <v>#REF!</v>
      </c>
      <c r="U870" s="303" t="e">
        <f t="shared" si="444"/>
        <v>#REF!</v>
      </c>
      <c r="V870" s="303">
        <f t="shared" si="455"/>
        <v>24.271909200000007</v>
      </c>
      <c r="W870" s="376" t="e">
        <f>(+U870-O870)/U870</f>
        <v>#REF!</v>
      </c>
      <c r="X870" s="303">
        <f t="shared" si="456"/>
        <v>0</v>
      </c>
    </row>
    <row r="871" spans="1:24" s="23" customFormat="1" ht="15">
      <c r="A871" s="26"/>
      <c r="B871" s="63">
        <v>7078616169800</v>
      </c>
      <c r="C871" s="356"/>
      <c r="D871" s="21"/>
      <c r="E871" s="22" t="s">
        <v>154</v>
      </c>
      <c r="F871" s="22" t="s">
        <v>161</v>
      </c>
      <c r="G871" s="22">
        <v>10</v>
      </c>
      <c r="H871" s="22">
        <v>100</v>
      </c>
      <c r="I871" s="31">
        <v>49.591420560000003</v>
      </c>
      <c r="K871" s="55">
        <f t="shared" si="436"/>
        <v>0</v>
      </c>
      <c r="L871" s="321"/>
      <c r="M871" s="74">
        <f t="shared" si="437"/>
        <v>0</v>
      </c>
      <c r="N871" s="376" t="e">
        <f t="shared" si="440"/>
        <v>#REF!</v>
      </c>
      <c r="O871" s="374" t="e">
        <f>IF(B871="","",_xlfn.XLOOKUP(B871,#REF!,#REF!))</f>
        <v>#REF!</v>
      </c>
      <c r="P871" s="375">
        <f>IFERROR(IF(B871="","",_xlfn.XLOOKUP(B871,'[1]Order Sheet'!$A:$A,'[1]Order Sheet'!$T:$T)),0)</f>
        <v>72</v>
      </c>
      <c r="Q871" s="45"/>
      <c r="R871" s="303" t="e">
        <f t="shared" si="441"/>
        <v>#REF!</v>
      </c>
      <c r="S871" s="303" t="e">
        <f t="shared" si="442"/>
        <v>#REF!</v>
      </c>
      <c r="T871" s="376" t="e">
        <f t="shared" si="443"/>
        <v>#REF!</v>
      </c>
      <c r="U871" s="303" t="e">
        <f t="shared" si="444"/>
        <v>#REF!</v>
      </c>
      <c r="V871" s="303">
        <f t="shared" si="455"/>
        <v>49.591420560000003</v>
      </c>
      <c r="W871" s="376" t="e">
        <f>(+U871-O871)/U871</f>
        <v>#REF!</v>
      </c>
      <c r="X871" s="303">
        <f t="shared" si="456"/>
        <v>0</v>
      </c>
    </row>
    <row r="872" spans="1:24" s="23" customFormat="1" ht="15">
      <c r="A872" s="26"/>
      <c r="B872" s="63">
        <v>7078620209800</v>
      </c>
      <c r="C872" s="356"/>
      <c r="D872" s="21"/>
      <c r="E872" s="22" t="s">
        <v>155</v>
      </c>
      <c r="F872" s="22" t="s">
        <v>161</v>
      </c>
      <c r="G872" s="22">
        <v>10</v>
      </c>
      <c r="H872" s="22">
        <v>100</v>
      </c>
      <c r="I872" s="31">
        <v>92.292274800000001</v>
      </c>
      <c r="K872" s="55">
        <f t="shared" si="436"/>
        <v>0</v>
      </c>
      <c r="L872" s="321"/>
      <c r="M872" s="74">
        <f t="shared" si="437"/>
        <v>0</v>
      </c>
      <c r="N872" s="376" t="e">
        <f t="shared" si="440"/>
        <v>#REF!</v>
      </c>
      <c r="O872" s="374" t="e">
        <f>IF(B872="","",_xlfn.XLOOKUP(B872,#REF!,#REF!))</f>
        <v>#REF!</v>
      </c>
      <c r="P872" s="375">
        <f>IFERROR(IF(B872="","",_xlfn.XLOOKUP(B872,'[1]Order Sheet'!$A:$A,'[1]Order Sheet'!$T:$T)),0)</f>
        <v>0</v>
      </c>
      <c r="Q872" s="45"/>
      <c r="R872" s="303" t="e">
        <f t="shared" si="441"/>
        <v>#REF!</v>
      </c>
      <c r="S872" s="303" t="e">
        <f t="shared" si="442"/>
        <v>#REF!</v>
      </c>
      <c r="T872" s="376" t="e">
        <f t="shared" si="443"/>
        <v>#REF!</v>
      </c>
      <c r="U872" s="303">
        <f t="shared" ref="U872" si="457">+V872*0.34</f>
        <v>31.379373432000001</v>
      </c>
      <c r="V872" s="303">
        <f>+I872</f>
        <v>92.292274800000001</v>
      </c>
      <c r="W872" s="376" t="e">
        <f>(+U872-O872)/U872</f>
        <v>#REF!</v>
      </c>
      <c r="X872" s="303">
        <f>+V872-I872</f>
        <v>0</v>
      </c>
    </row>
    <row r="873" spans="1:24" s="23" customFormat="1" ht="16" thickBot="1">
      <c r="A873" s="27"/>
      <c r="B873" s="305" t="s">
        <v>283</v>
      </c>
      <c r="C873" s="359"/>
      <c r="D873" s="43"/>
      <c r="E873" s="39"/>
      <c r="F873" s="39"/>
      <c r="G873" s="39"/>
      <c r="H873" s="39"/>
      <c r="I873" s="40"/>
      <c r="K873" s="59"/>
      <c r="L873" s="325"/>
      <c r="M873" s="61"/>
      <c r="N873" s="376"/>
      <c r="Q873" s="45"/>
      <c r="R873" s="303"/>
      <c r="S873" s="303"/>
      <c r="T873" s="376"/>
      <c r="U873" s="303"/>
      <c r="V873" s="303"/>
      <c r="W873" s="376"/>
    </row>
    <row r="874" spans="1:24" s="23" customFormat="1" ht="16">
      <c r="A874" s="80" t="s">
        <v>234</v>
      </c>
      <c r="B874" s="62">
        <v>7078906089800</v>
      </c>
      <c r="C874" s="355"/>
      <c r="D874" s="28"/>
      <c r="E874" s="29" t="s">
        <v>228</v>
      </c>
      <c r="F874" s="29" t="s">
        <v>230</v>
      </c>
      <c r="G874" s="29">
        <v>10</v>
      </c>
      <c r="H874" s="29">
        <v>100</v>
      </c>
      <c r="I874" s="30">
        <v>33.065865360000011</v>
      </c>
      <c r="K874" s="54">
        <f t="shared" si="436"/>
        <v>0</v>
      </c>
      <c r="L874" s="320"/>
      <c r="M874" s="77">
        <f t="shared" si="437"/>
        <v>0</v>
      </c>
      <c r="N874" s="376" t="e">
        <f t="shared" si="440"/>
        <v>#REF!</v>
      </c>
      <c r="O874" s="374" t="e">
        <f>IF(B874="","",_xlfn.XLOOKUP(B874,#REF!,#REF!))</f>
        <v>#REF!</v>
      </c>
      <c r="P874" s="375">
        <f>IFERROR(IF(B874="","",_xlfn.XLOOKUP(B874,'[1]Order Sheet'!$A:$A,'[1]Order Sheet'!$T:$T)),0)</f>
        <v>0</v>
      </c>
      <c r="Q874" s="45"/>
      <c r="R874" s="303" t="e">
        <f t="shared" si="441"/>
        <v>#REF!</v>
      </c>
      <c r="S874" s="303" t="e">
        <f t="shared" si="442"/>
        <v>#REF!</v>
      </c>
      <c r="T874" s="376" t="e">
        <f t="shared" si="443"/>
        <v>#REF!</v>
      </c>
      <c r="U874" s="303" t="e">
        <f t="shared" si="444"/>
        <v>#REF!</v>
      </c>
      <c r="V874" s="303">
        <f>+I874</f>
        <v>33.065865360000011</v>
      </c>
      <c r="W874" s="376" t="e">
        <f>(+U874-O874)/U874</f>
        <v>#REF!</v>
      </c>
      <c r="X874" s="303">
        <f>+V874-I874</f>
        <v>0</v>
      </c>
    </row>
    <row r="875" spans="1:24" s="23" customFormat="1" ht="15">
      <c r="A875" s="26"/>
      <c r="B875" s="63">
        <v>7078915129800</v>
      </c>
      <c r="C875" s="356"/>
      <c r="D875" s="21"/>
      <c r="E875" s="22" t="s">
        <v>229</v>
      </c>
      <c r="F875" s="22" t="s">
        <v>230</v>
      </c>
      <c r="G875" s="22">
        <v>10</v>
      </c>
      <c r="H875" s="22">
        <v>100</v>
      </c>
      <c r="I875" s="31">
        <v>44.23537008000001</v>
      </c>
      <c r="K875" s="55">
        <f t="shared" si="436"/>
        <v>0</v>
      </c>
      <c r="L875" s="321"/>
      <c r="M875" s="74">
        <f t="shared" si="437"/>
        <v>0</v>
      </c>
      <c r="N875" s="376" t="e">
        <f t="shared" si="440"/>
        <v>#REF!</v>
      </c>
      <c r="O875" s="374" t="e">
        <f>IF(B875="","",_xlfn.XLOOKUP(B875,#REF!,#REF!))</f>
        <v>#REF!</v>
      </c>
      <c r="P875" s="375">
        <f>IFERROR(IF(B875="","",_xlfn.XLOOKUP(B875,'[1]Order Sheet'!$A:$A,'[1]Order Sheet'!$T:$T)),0)</f>
        <v>0</v>
      </c>
      <c r="Q875" s="45"/>
      <c r="R875" s="303" t="e">
        <f t="shared" si="441"/>
        <v>#REF!</v>
      </c>
      <c r="S875" s="303" t="e">
        <f t="shared" si="442"/>
        <v>#REF!</v>
      </c>
      <c r="T875" s="376" t="e">
        <f t="shared" si="443"/>
        <v>#REF!</v>
      </c>
      <c r="U875" s="303">
        <f t="shared" ref="U875" si="458">+V875*0.34</f>
        <v>15.040025827200004</v>
      </c>
      <c r="V875" s="303">
        <f>+I875</f>
        <v>44.23537008000001</v>
      </c>
      <c r="W875" s="376" t="e">
        <f>(+U875-O875)/U875</f>
        <v>#REF!</v>
      </c>
      <c r="X875" s="303">
        <f>+V875-I875</f>
        <v>0</v>
      </c>
    </row>
    <row r="876" spans="1:24" s="23" customFormat="1" ht="15">
      <c r="A876" s="26"/>
      <c r="B876" s="78"/>
      <c r="C876" s="65"/>
      <c r="D876" s="44"/>
      <c r="E876" s="45"/>
      <c r="F876" s="45"/>
      <c r="G876" s="45"/>
      <c r="H876" s="45"/>
      <c r="I876" s="48"/>
      <c r="K876" s="58"/>
      <c r="L876" s="324"/>
      <c r="M876" s="91"/>
      <c r="N876" s="376"/>
      <c r="Q876" s="45"/>
      <c r="R876" s="303"/>
      <c r="S876" s="303"/>
      <c r="T876" s="376"/>
      <c r="U876" s="303"/>
      <c r="V876" s="303"/>
      <c r="W876" s="376"/>
    </row>
    <row r="877" spans="1:24" s="23" customFormat="1" ht="15">
      <c r="A877" s="26"/>
      <c r="B877" s="78"/>
      <c r="C877" s="65"/>
      <c r="D877" s="44"/>
      <c r="E877" s="45"/>
      <c r="F877" s="45"/>
      <c r="G877" s="45"/>
      <c r="H877" s="45"/>
      <c r="I877" s="48"/>
      <c r="K877" s="58"/>
      <c r="L877" s="324"/>
      <c r="M877" s="91"/>
      <c r="N877" s="376"/>
      <c r="Q877" s="45"/>
      <c r="R877" s="303"/>
      <c r="S877" s="303"/>
      <c r="T877" s="376"/>
      <c r="U877" s="303"/>
      <c r="V877" s="303"/>
      <c r="W877" s="376"/>
    </row>
    <row r="878" spans="1:24" s="23" customFormat="1" ht="15">
      <c r="A878" s="26"/>
      <c r="B878" s="78"/>
      <c r="C878" s="65"/>
      <c r="D878" s="44"/>
      <c r="E878" s="45"/>
      <c r="F878" s="45"/>
      <c r="G878" s="45"/>
      <c r="H878" s="45"/>
      <c r="I878" s="48"/>
      <c r="K878" s="58"/>
      <c r="L878" s="324"/>
      <c r="M878" s="91"/>
      <c r="N878" s="376"/>
      <c r="Q878" s="45"/>
      <c r="R878" s="303"/>
      <c r="S878" s="303"/>
      <c r="T878" s="376"/>
      <c r="U878" s="303"/>
      <c r="V878" s="303"/>
      <c r="W878" s="376"/>
    </row>
    <row r="879" spans="1:24" s="23" customFormat="1" ht="16" thickBot="1">
      <c r="A879" s="27"/>
      <c r="B879" s="309" t="s">
        <v>283</v>
      </c>
      <c r="C879" s="359"/>
      <c r="D879" s="43"/>
      <c r="E879" s="39"/>
      <c r="F879" s="39"/>
      <c r="G879" s="39"/>
      <c r="H879" s="39"/>
      <c r="I879" s="40"/>
      <c r="K879" s="59"/>
      <c r="L879" s="325"/>
      <c r="M879" s="61"/>
      <c r="N879" s="376"/>
      <c r="Q879" s="45"/>
      <c r="R879" s="303"/>
      <c r="S879" s="303"/>
      <c r="T879" s="376"/>
      <c r="U879" s="303"/>
      <c r="V879" s="303"/>
      <c r="W879" s="376"/>
    </row>
    <row r="880" spans="1:24" s="23" customFormat="1" ht="16">
      <c r="A880" s="80" t="s">
        <v>241</v>
      </c>
      <c r="B880" s="62">
        <v>7079106089800</v>
      </c>
      <c r="C880" s="355"/>
      <c r="D880" s="28"/>
      <c r="E880" s="29" t="s">
        <v>228</v>
      </c>
      <c r="F880" s="29" t="s">
        <v>230</v>
      </c>
      <c r="G880" s="29">
        <v>10</v>
      </c>
      <c r="H880" s="29">
        <v>100</v>
      </c>
      <c r="I880" s="30">
        <v>21.217632480000002</v>
      </c>
      <c r="K880" s="54">
        <f t="shared" ref="K880:K887" si="459">I880*$M$4</f>
        <v>0</v>
      </c>
      <c r="L880" s="320"/>
      <c r="M880" s="77">
        <f t="shared" ref="M880:M887" si="460">L880*K880</f>
        <v>0</v>
      </c>
      <c r="N880" s="376" t="e">
        <f t="shared" si="440"/>
        <v>#REF!</v>
      </c>
      <c r="O880" s="374" t="e">
        <f>IF(B880="","",_xlfn.XLOOKUP(B880,#REF!,#REF!))</f>
        <v>#REF!</v>
      </c>
      <c r="P880" s="375">
        <f>IFERROR(IF(B880="","",_xlfn.XLOOKUP(B880,'[1]Order Sheet'!$A:$A,'[1]Order Sheet'!$T:$T)),0)</f>
        <v>561</v>
      </c>
      <c r="Q880" s="45"/>
      <c r="R880" s="303" t="e">
        <f t="shared" si="441"/>
        <v>#REF!</v>
      </c>
      <c r="S880" s="303" t="e">
        <f t="shared" si="442"/>
        <v>#REF!</v>
      </c>
      <c r="T880" s="376" t="e">
        <f t="shared" si="443"/>
        <v>#REF!</v>
      </c>
      <c r="U880" s="303" t="e">
        <f t="shared" si="444"/>
        <v>#REF!</v>
      </c>
      <c r="V880" s="303">
        <f t="shared" ref="V880:V887" si="461">+I880</f>
        <v>21.217632480000002</v>
      </c>
      <c r="W880" s="376" t="e">
        <f t="shared" ref="W880:W887" si="462">(+U880-O880)/U880</f>
        <v>#REF!</v>
      </c>
      <c r="X880" s="303">
        <f t="shared" ref="X880:X887" si="463">+V880-I880</f>
        <v>0</v>
      </c>
    </row>
    <row r="881" spans="1:24" s="23" customFormat="1" ht="15">
      <c r="A881" s="26"/>
      <c r="B881" s="63">
        <v>7079106129800</v>
      </c>
      <c r="C881" s="356"/>
      <c r="D881" s="21"/>
      <c r="E881" s="22" t="s">
        <v>235</v>
      </c>
      <c r="F881" s="22" t="s">
        <v>230</v>
      </c>
      <c r="G881" s="22">
        <v>10</v>
      </c>
      <c r="H881" s="22">
        <v>100</v>
      </c>
      <c r="I881" s="31">
        <v>33.818368320000005</v>
      </c>
      <c r="K881" s="55">
        <f t="shared" si="459"/>
        <v>0</v>
      </c>
      <c r="L881" s="321"/>
      <c r="M881" s="74">
        <f t="shared" si="460"/>
        <v>0</v>
      </c>
      <c r="N881" s="376" t="e">
        <f t="shared" si="440"/>
        <v>#REF!</v>
      </c>
      <c r="O881" s="374" t="e">
        <f>IF(B881="","",_xlfn.XLOOKUP(B881,#REF!,#REF!))</f>
        <v>#REF!</v>
      </c>
      <c r="P881" s="375">
        <f>IFERROR(IF(B881="","",_xlfn.XLOOKUP(B881,'[1]Order Sheet'!$A:$A,'[1]Order Sheet'!$T:$T)),0)</f>
        <v>264</v>
      </c>
      <c r="Q881" s="45"/>
      <c r="R881" s="303" t="e">
        <f t="shared" si="441"/>
        <v>#REF!</v>
      </c>
      <c r="S881" s="303" t="e">
        <f t="shared" si="442"/>
        <v>#REF!</v>
      </c>
      <c r="T881" s="376" t="e">
        <f t="shared" si="443"/>
        <v>#REF!</v>
      </c>
      <c r="U881" s="303" t="e">
        <f t="shared" si="444"/>
        <v>#REF!</v>
      </c>
      <c r="V881" s="303">
        <f t="shared" si="461"/>
        <v>33.818368320000005</v>
      </c>
      <c r="W881" s="376" t="e">
        <f t="shared" si="462"/>
        <v>#REF!</v>
      </c>
      <c r="X881" s="303">
        <f t="shared" si="463"/>
        <v>0</v>
      </c>
    </row>
    <row r="882" spans="1:24" s="23" customFormat="1" ht="15">
      <c r="A882" s="26"/>
      <c r="B882" s="63">
        <v>7079108089800</v>
      </c>
      <c r="C882" s="356"/>
      <c r="D882" s="21"/>
      <c r="E882" s="22" t="s">
        <v>151</v>
      </c>
      <c r="F882" s="22" t="s">
        <v>230</v>
      </c>
      <c r="G882" s="22">
        <v>10</v>
      </c>
      <c r="H882" s="22">
        <v>100</v>
      </c>
      <c r="I882" s="31">
        <v>20.819248560000002</v>
      </c>
      <c r="K882" s="55">
        <f t="shared" si="459"/>
        <v>0</v>
      </c>
      <c r="L882" s="321"/>
      <c r="M882" s="74">
        <f t="shared" si="460"/>
        <v>0</v>
      </c>
      <c r="N882" s="376" t="e">
        <f t="shared" si="440"/>
        <v>#REF!</v>
      </c>
      <c r="O882" s="374" t="e">
        <f>IF(B882="","",_xlfn.XLOOKUP(B882,#REF!,#REF!))</f>
        <v>#REF!</v>
      </c>
      <c r="P882" s="375">
        <f>IFERROR(IF(B882="","",_xlfn.XLOOKUP(B882,'[1]Order Sheet'!$A:$A,'[1]Order Sheet'!$T:$T)),0)</f>
        <v>402</v>
      </c>
      <c r="Q882" s="45"/>
      <c r="R882" s="303" t="e">
        <f t="shared" si="441"/>
        <v>#REF!</v>
      </c>
      <c r="S882" s="303" t="e">
        <f t="shared" si="442"/>
        <v>#REF!</v>
      </c>
      <c r="T882" s="376" t="e">
        <f t="shared" si="443"/>
        <v>#REF!</v>
      </c>
      <c r="U882" s="303" t="e">
        <f t="shared" si="444"/>
        <v>#REF!</v>
      </c>
      <c r="V882" s="303">
        <f t="shared" si="461"/>
        <v>20.819248560000002</v>
      </c>
      <c r="W882" s="376" t="e">
        <f t="shared" si="462"/>
        <v>#REF!</v>
      </c>
      <c r="X882" s="303">
        <f t="shared" si="463"/>
        <v>0</v>
      </c>
    </row>
    <row r="883" spans="1:24" s="23" customFormat="1" ht="15">
      <c r="A883" s="26"/>
      <c r="B883" s="63">
        <v>7079108129800</v>
      </c>
      <c r="C883" s="356"/>
      <c r="D883" s="21"/>
      <c r="E883" s="22" t="s">
        <v>173</v>
      </c>
      <c r="F883" s="22" t="s">
        <v>230</v>
      </c>
      <c r="G883" s="22">
        <v>10</v>
      </c>
      <c r="H883" s="22">
        <v>100</v>
      </c>
      <c r="I883" s="31">
        <v>33.036355440000001</v>
      </c>
      <c r="K883" s="55">
        <f t="shared" si="459"/>
        <v>0</v>
      </c>
      <c r="L883" s="321"/>
      <c r="M883" s="74">
        <f t="shared" si="460"/>
        <v>0</v>
      </c>
      <c r="N883" s="376" t="e">
        <f t="shared" si="440"/>
        <v>#REF!</v>
      </c>
      <c r="O883" s="374" t="e">
        <f>IF(B883="","",_xlfn.XLOOKUP(B883,#REF!,#REF!))</f>
        <v>#REF!</v>
      </c>
      <c r="P883" s="375">
        <f>IFERROR(IF(B883="","",_xlfn.XLOOKUP(B883,'[1]Order Sheet'!$A:$A,'[1]Order Sheet'!$T:$T)),0)</f>
        <v>381</v>
      </c>
      <c r="Q883" s="45"/>
      <c r="R883" s="303" t="e">
        <f t="shared" si="441"/>
        <v>#REF!</v>
      </c>
      <c r="S883" s="303" t="e">
        <f t="shared" si="442"/>
        <v>#REF!</v>
      </c>
      <c r="T883" s="376" t="e">
        <f t="shared" si="443"/>
        <v>#REF!</v>
      </c>
      <c r="U883" s="303" t="e">
        <f t="shared" si="444"/>
        <v>#REF!</v>
      </c>
      <c r="V883" s="303">
        <f t="shared" si="461"/>
        <v>33.036355440000001</v>
      </c>
      <c r="W883" s="376" t="e">
        <f t="shared" si="462"/>
        <v>#REF!</v>
      </c>
      <c r="X883" s="303">
        <f t="shared" si="463"/>
        <v>0</v>
      </c>
    </row>
    <row r="884" spans="1:24" s="23" customFormat="1" ht="15">
      <c r="A884" s="26"/>
      <c r="B884" s="63">
        <v>7079109089800</v>
      </c>
      <c r="C884" s="356"/>
      <c r="D884" s="21"/>
      <c r="E884" s="22" t="s">
        <v>236</v>
      </c>
      <c r="F884" s="22" t="s">
        <v>230</v>
      </c>
      <c r="G884" s="22">
        <v>10</v>
      </c>
      <c r="H884" s="22">
        <v>100</v>
      </c>
      <c r="I884" s="31">
        <v>24.227644320000007</v>
      </c>
      <c r="K884" s="55">
        <f t="shared" si="459"/>
        <v>0</v>
      </c>
      <c r="L884" s="321"/>
      <c r="M884" s="74">
        <f t="shared" si="460"/>
        <v>0</v>
      </c>
      <c r="N884" s="376" t="e">
        <f t="shared" si="440"/>
        <v>#REF!</v>
      </c>
      <c r="O884" s="374" t="e">
        <f>IF(B884="","",_xlfn.XLOOKUP(B884,#REF!,#REF!))</f>
        <v>#REF!</v>
      </c>
      <c r="P884" s="375">
        <f>IFERROR(IF(B884="","",_xlfn.XLOOKUP(B884,'[1]Order Sheet'!$A:$A,'[1]Order Sheet'!$T:$T)),0)</f>
        <v>80</v>
      </c>
      <c r="Q884" s="45"/>
      <c r="R884" s="303" t="e">
        <f t="shared" si="441"/>
        <v>#REF!</v>
      </c>
      <c r="S884" s="303" t="e">
        <f t="shared" si="442"/>
        <v>#REF!</v>
      </c>
      <c r="T884" s="376" t="e">
        <f t="shared" si="443"/>
        <v>#REF!</v>
      </c>
      <c r="U884" s="303" t="e">
        <f t="shared" si="444"/>
        <v>#REF!</v>
      </c>
      <c r="V884" s="303">
        <f t="shared" si="461"/>
        <v>24.227644320000007</v>
      </c>
      <c r="W884" s="376" t="e">
        <f t="shared" si="462"/>
        <v>#REF!</v>
      </c>
      <c r="X884" s="303">
        <f t="shared" si="463"/>
        <v>0</v>
      </c>
    </row>
    <row r="885" spans="1:24" s="23" customFormat="1" ht="15">
      <c r="A885" s="26"/>
      <c r="B885" s="63">
        <v>7079110129800</v>
      </c>
      <c r="C885" s="356"/>
      <c r="D885" s="21"/>
      <c r="E885" s="22" t="s">
        <v>237</v>
      </c>
      <c r="F885" s="22" t="s">
        <v>230</v>
      </c>
      <c r="G885" s="22">
        <v>10</v>
      </c>
      <c r="H885" s="22">
        <v>100</v>
      </c>
      <c r="I885" s="31">
        <v>35.72175816</v>
      </c>
      <c r="K885" s="55">
        <f t="shared" si="459"/>
        <v>0</v>
      </c>
      <c r="L885" s="321"/>
      <c r="M885" s="74">
        <f t="shared" si="460"/>
        <v>0</v>
      </c>
      <c r="N885" s="376" t="e">
        <f t="shared" si="440"/>
        <v>#REF!</v>
      </c>
      <c r="O885" s="374" t="e">
        <f>IF(B885="","",_xlfn.XLOOKUP(B885,#REF!,#REF!))</f>
        <v>#REF!</v>
      </c>
      <c r="P885" s="375">
        <f>IFERROR(IF(B885="","",_xlfn.XLOOKUP(B885,'[1]Order Sheet'!$A:$A,'[1]Order Sheet'!$T:$T)),0)</f>
        <v>40</v>
      </c>
      <c r="Q885" s="45"/>
      <c r="R885" s="303" t="e">
        <f t="shared" si="441"/>
        <v>#REF!</v>
      </c>
      <c r="S885" s="303" t="e">
        <f t="shared" si="442"/>
        <v>#REF!</v>
      </c>
      <c r="T885" s="376" t="e">
        <f t="shared" si="443"/>
        <v>#REF!</v>
      </c>
      <c r="U885" s="303" t="e">
        <f t="shared" si="444"/>
        <v>#REF!</v>
      </c>
      <c r="V885" s="303">
        <f t="shared" si="461"/>
        <v>35.72175816</v>
      </c>
      <c r="W885" s="376" t="e">
        <f t="shared" si="462"/>
        <v>#REF!</v>
      </c>
      <c r="X885" s="303">
        <f t="shared" si="463"/>
        <v>0</v>
      </c>
    </row>
    <row r="886" spans="1:24" s="23" customFormat="1" ht="15">
      <c r="A886" s="26"/>
      <c r="B886" s="63">
        <v>7079115089800</v>
      </c>
      <c r="C886" s="356"/>
      <c r="D886" s="21"/>
      <c r="E886" s="22" t="s">
        <v>243</v>
      </c>
      <c r="F886" s="22" t="s">
        <v>230</v>
      </c>
      <c r="G886" s="22">
        <v>10</v>
      </c>
      <c r="H886" s="22">
        <v>100</v>
      </c>
      <c r="I886" s="31">
        <v>27.577020240000007</v>
      </c>
      <c r="K886" s="55">
        <f t="shared" si="459"/>
        <v>0</v>
      </c>
      <c r="L886" s="321"/>
      <c r="M886" s="74">
        <f t="shared" si="460"/>
        <v>0</v>
      </c>
      <c r="N886" s="376" t="e">
        <f t="shared" si="440"/>
        <v>#REF!</v>
      </c>
      <c r="O886" s="374" t="e">
        <f>IF(B886="","",_xlfn.XLOOKUP(B886,#REF!,#REF!))</f>
        <v>#REF!</v>
      </c>
      <c r="P886" s="375">
        <f>IFERROR(IF(B886="","",_xlfn.XLOOKUP(B886,'[1]Order Sheet'!$A:$A,'[1]Order Sheet'!$T:$T)),0)</f>
        <v>10</v>
      </c>
      <c r="Q886" s="45"/>
      <c r="R886" s="303" t="e">
        <f t="shared" si="441"/>
        <v>#REF!</v>
      </c>
      <c r="S886" s="303" t="e">
        <f t="shared" si="442"/>
        <v>#REF!</v>
      </c>
      <c r="T886" s="376" t="e">
        <f t="shared" si="443"/>
        <v>#REF!</v>
      </c>
      <c r="U886" s="303">
        <f t="shared" ref="U886:U887" si="464">+V886*0.34</f>
        <v>9.3761868816000025</v>
      </c>
      <c r="V886" s="303">
        <f t="shared" si="461"/>
        <v>27.577020240000007</v>
      </c>
      <c r="W886" s="376" t="e">
        <f t="shared" si="462"/>
        <v>#REF!</v>
      </c>
      <c r="X886" s="303">
        <f t="shared" si="463"/>
        <v>0</v>
      </c>
    </row>
    <row r="887" spans="1:24" s="23" customFormat="1" ht="15">
      <c r="A887" s="26"/>
      <c r="B887" s="63">
        <v>7079115129800</v>
      </c>
      <c r="C887" s="356"/>
      <c r="D887" s="69"/>
      <c r="E887" s="22" t="s">
        <v>229</v>
      </c>
      <c r="F887" s="22" t="s">
        <v>230</v>
      </c>
      <c r="G887" s="22">
        <v>10</v>
      </c>
      <c r="H887" s="22">
        <v>100</v>
      </c>
      <c r="I887" s="31">
        <v>32.66748144000001</v>
      </c>
      <c r="K887" s="55">
        <f t="shared" si="459"/>
        <v>0</v>
      </c>
      <c r="L887" s="321"/>
      <c r="M887" s="74">
        <f t="shared" si="460"/>
        <v>0</v>
      </c>
      <c r="N887" s="376" t="e">
        <f t="shared" si="440"/>
        <v>#REF!</v>
      </c>
      <c r="O887" s="374" t="e">
        <f>IF(B887="","",_xlfn.XLOOKUP(B887,#REF!,#REF!))</f>
        <v>#REF!</v>
      </c>
      <c r="P887" s="375">
        <f>IFERROR(IF(B887="","",_xlfn.XLOOKUP(B887,'[1]Order Sheet'!$A:$A,'[1]Order Sheet'!$T:$T)),0)</f>
        <v>43</v>
      </c>
      <c r="Q887" s="45"/>
      <c r="R887" s="303" t="e">
        <f t="shared" si="441"/>
        <v>#REF!</v>
      </c>
      <c r="S887" s="303" t="e">
        <f t="shared" si="442"/>
        <v>#REF!</v>
      </c>
      <c r="T887" s="376" t="e">
        <f t="shared" si="443"/>
        <v>#REF!</v>
      </c>
      <c r="U887" s="303">
        <f t="shared" si="464"/>
        <v>11.106943689600005</v>
      </c>
      <c r="V887" s="303">
        <f t="shared" si="461"/>
        <v>32.66748144000001</v>
      </c>
      <c r="W887" s="376" t="e">
        <f t="shared" si="462"/>
        <v>#REF!</v>
      </c>
      <c r="X887" s="303">
        <f t="shared" si="463"/>
        <v>0</v>
      </c>
    </row>
    <row r="888" spans="1:24" s="23" customFormat="1" ht="16" thickBot="1">
      <c r="A888" s="27"/>
      <c r="B888" s="305" t="s">
        <v>283</v>
      </c>
      <c r="C888" s="357"/>
      <c r="D888" s="70"/>
      <c r="E888" s="32"/>
      <c r="F888" s="32"/>
      <c r="G888" s="32"/>
      <c r="H888" s="32"/>
      <c r="I888" s="33"/>
      <c r="K888" s="56"/>
      <c r="L888" s="344"/>
      <c r="M888" s="75"/>
      <c r="N888" s="376"/>
      <c r="Q888" s="45"/>
      <c r="R888" s="303"/>
      <c r="S888" s="303"/>
      <c r="T888" s="376"/>
      <c r="U888" s="303"/>
      <c r="V888" s="303"/>
      <c r="W888" s="376"/>
    </row>
    <row r="889" spans="1:24" ht="15">
      <c r="B889" s="65"/>
      <c r="C889" s="65"/>
      <c r="D889" s="79"/>
      <c r="E889" s="45"/>
      <c r="F889" s="45"/>
      <c r="G889" s="45"/>
      <c r="H889" s="45"/>
      <c r="I889" s="46"/>
      <c r="K889" s="46"/>
      <c r="L889" s="315"/>
      <c r="M889" s="24"/>
      <c r="N889" s="376"/>
      <c r="Q889" s="45"/>
      <c r="R889" s="303"/>
      <c r="S889" s="303"/>
      <c r="T889" s="376"/>
      <c r="U889" s="303"/>
      <c r="V889" s="303"/>
      <c r="W889" s="376"/>
    </row>
    <row r="890" spans="1:24" s="6" customFormat="1" ht="15" customHeight="1">
      <c r="B890" s="7"/>
      <c r="C890" s="7"/>
      <c r="D890" s="8"/>
      <c r="H890" s="9"/>
      <c r="I890" s="10"/>
      <c r="K890" s="53"/>
      <c r="L890" s="276"/>
      <c r="M890" s="60"/>
      <c r="N890" s="376"/>
      <c r="Q890" s="45"/>
      <c r="R890" s="303"/>
      <c r="S890" s="303"/>
      <c r="T890" s="376"/>
      <c r="U890" s="303"/>
      <c r="V890" s="303"/>
      <c r="W890" s="376"/>
    </row>
    <row r="891" spans="1:24" s="6" customFormat="1" ht="15" customHeight="1">
      <c r="B891" s="7"/>
      <c r="C891" s="7"/>
      <c r="D891" s="8"/>
      <c r="H891" s="9"/>
      <c r="I891" s="10"/>
      <c r="K891" s="53"/>
      <c r="L891" s="276"/>
      <c r="M891" s="60"/>
      <c r="N891" s="376"/>
      <c r="Q891" s="45"/>
      <c r="R891" s="303"/>
      <c r="S891" s="303"/>
      <c r="T891" s="376"/>
      <c r="U891" s="303"/>
      <c r="V891" s="303"/>
      <c r="W891" s="376"/>
    </row>
    <row r="892" spans="1:24" s="6" customFormat="1" ht="15" customHeight="1">
      <c r="B892" s="391" t="s">
        <v>225</v>
      </c>
      <c r="C892" s="391"/>
      <c r="D892" s="391"/>
      <c r="E892" s="391"/>
      <c r="F892" s="391"/>
      <c r="G892" s="391"/>
      <c r="H892" s="391"/>
      <c r="I892" s="10"/>
      <c r="K892" s="10"/>
      <c r="L892" s="276"/>
      <c r="M892" s="60"/>
      <c r="N892" s="376"/>
      <c r="Q892" s="45"/>
      <c r="R892" s="303"/>
      <c r="S892" s="303"/>
      <c r="T892" s="376"/>
      <c r="U892" s="303"/>
      <c r="V892" s="303"/>
      <c r="W892" s="376"/>
    </row>
    <row r="893" spans="1:24" ht="15" customHeight="1">
      <c r="B893" s="391"/>
      <c r="C893" s="391"/>
      <c r="D893" s="391"/>
      <c r="E893" s="391"/>
      <c r="F893" s="391"/>
      <c r="G893" s="391"/>
      <c r="H893" s="391"/>
      <c r="N893" s="376"/>
      <c r="Q893" s="45"/>
      <c r="R893" s="303"/>
      <c r="S893" s="303"/>
      <c r="T893" s="376"/>
      <c r="U893" s="303"/>
      <c r="V893" s="303"/>
      <c r="W893" s="376"/>
    </row>
    <row r="894" spans="1:24" ht="15" customHeight="1">
      <c r="A894" s="34"/>
      <c r="B894" s="391"/>
      <c r="C894" s="391"/>
      <c r="D894" s="391"/>
      <c r="E894" s="391"/>
      <c r="F894" s="391"/>
      <c r="G894" s="391"/>
      <c r="H894" s="391"/>
      <c r="I894" s="12"/>
      <c r="K894" s="24"/>
      <c r="L894" s="279"/>
      <c r="M894" s="90"/>
      <c r="N894" s="376"/>
      <c r="Q894" s="45"/>
      <c r="R894" s="303"/>
      <c r="S894" s="303"/>
      <c r="T894" s="376"/>
      <c r="U894" s="303"/>
      <c r="V894" s="303"/>
      <c r="W894" s="376"/>
    </row>
    <row r="895" spans="1:24" s="14" customFormat="1" ht="19.5" customHeight="1">
      <c r="A895" s="108"/>
      <c r="B895" s="13"/>
      <c r="C895" s="13"/>
      <c r="D895" s="16"/>
      <c r="H895" s="283" t="s">
        <v>35</v>
      </c>
      <c r="I895" s="17"/>
      <c r="J895" s="2"/>
      <c r="K895" s="46"/>
      <c r="L895" s="279"/>
      <c r="M895" s="24"/>
      <c r="N895" s="376"/>
      <c r="Q895" s="45"/>
      <c r="R895" s="303"/>
      <c r="S895" s="303"/>
      <c r="T895" s="376"/>
      <c r="U895" s="303"/>
      <c r="V895" s="303"/>
      <c r="W895" s="376"/>
    </row>
    <row r="896" spans="1:24" s="14" customFormat="1" ht="21" thickBot="1">
      <c r="A896" s="108"/>
      <c r="B896" s="13"/>
      <c r="C896" s="13"/>
      <c r="D896" s="16"/>
      <c r="H896" s="112"/>
      <c r="I896" s="18"/>
      <c r="J896" s="2"/>
      <c r="K896" s="46"/>
      <c r="L896" s="285"/>
      <c r="M896" s="46"/>
      <c r="N896" s="376"/>
      <c r="Q896" s="45"/>
      <c r="R896" s="303"/>
      <c r="S896" s="303"/>
      <c r="T896" s="376"/>
      <c r="U896" s="303"/>
      <c r="V896" s="303"/>
      <c r="W896" s="376"/>
    </row>
    <row r="897" spans="1:24" s="19" customFormat="1" ht="15" customHeight="1">
      <c r="A897" s="286" t="s">
        <v>9</v>
      </c>
      <c r="B897" s="287"/>
      <c r="C897" s="287"/>
      <c r="D897" s="288" t="s">
        <v>13</v>
      </c>
      <c r="E897" s="289"/>
      <c r="F897" s="289"/>
      <c r="G897" s="390" t="s">
        <v>24</v>
      </c>
      <c r="H897" s="390"/>
      <c r="I897" s="290"/>
      <c r="J897" s="1"/>
      <c r="K897" s="291" t="s">
        <v>2</v>
      </c>
      <c r="L897" s="292" t="s">
        <v>3</v>
      </c>
      <c r="M897" s="293"/>
      <c r="N897" s="376"/>
      <c r="Q897" s="45"/>
      <c r="R897" s="303"/>
      <c r="S897" s="303"/>
      <c r="T897" s="376"/>
      <c r="U897" s="303"/>
      <c r="V897" s="303"/>
      <c r="W897" s="376"/>
    </row>
    <row r="898" spans="1:24" s="19" customFormat="1" ht="15" customHeight="1" thickBot="1">
      <c r="A898" s="294"/>
      <c r="B898" s="295" t="s">
        <v>4</v>
      </c>
      <c r="C898" s="295"/>
      <c r="D898" s="296" t="s">
        <v>14</v>
      </c>
      <c r="E898" s="297" t="s">
        <v>5</v>
      </c>
      <c r="F898" s="297" t="s">
        <v>150</v>
      </c>
      <c r="G898" s="297" t="s">
        <v>22</v>
      </c>
      <c r="H898" s="297" t="s">
        <v>23</v>
      </c>
      <c r="I898" s="298"/>
      <c r="J898" s="1"/>
      <c r="K898" s="299" t="s">
        <v>6</v>
      </c>
      <c r="L898" s="300" t="s">
        <v>7</v>
      </c>
      <c r="M898" s="301" t="s">
        <v>8</v>
      </c>
      <c r="N898" s="376"/>
      <c r="Q898" s="45"/>
      <c r="R898" s="303"/>
      <c r="S898" s="303"/>
      <c r="T898" s="376"/>
      <c r="U898" s="303"/>
      <c r="V898" s="303"/>
      <c r="W898" s="376"/>
    </row>
    <row r="899" spans="1:24" s="23" customFormat="1" ht="16">
      <c r="A899" s="80"/>
      <c r="B899" s="62">
        <v>7191206069802</v>
      </c>
      <c r="C899" s="355"/>
      <c r="D899" s="28"/>
      <c r="E899" s="29" t="s">
        <v>163</v>
      </c>
      <c r="F899" s="29" t="s">
        <v>230</v>
      </c>
      <c r="G899" s="29">
        <v>10</v>
      </c>
      <c r="H899" s="29">
        <v>100</v>
      </c>
      <c r="I899" s="30">
        <v>9.6792537600000017</v>
      </c>
      <c r="K899" s="54">
        <f t="shared" ref="K899:K908" si="465">I899*$M$4</f>
        <v>0</v>
      </c>
      <c r="L899" s="320"/>
      <c r="M899" s="77">
        <f t="shared" ref="M899:M908" si="466">L899*K899</f>
        <v>0</v>
      </c>
      <c r="N899" s="376" t="e">
        <f t="shared" si="440"/>
        <v>#REF!</v>
      </c>
      <c r="O899" s="374" t="e">
        <f>IF(B899="","",_xlfn.XLOOKUP(B899,#REF!,#REF!))</f>
        <v>#REF!</v>
      </c>
      <c r="P899" s="375">
        <f>IFERROR(IF(B899="","",_xlfn.XLOOKUP(B899,'[1]Order Sheet'!$A:$A,'[1]Order Sheet'!$T:$T)),0)</f>
        <v>24</v>
      </c>
      <c r="Q899" s="45"/>
      <c r="R899" s="303" t="e">
        <f t="shared" si="441"/>
        <v>#REF!</v>
      </c>
      <c r="S899" s="303" t="e">
        <f t="shared" si="442"/>
        <v>#REF!</v>
      </c>
      <c r="T899" s="376" t="e">
        <f t="shared" si="443"/>
        <v>#REF!</v>
      </c>
      <c r="U899" s="303" t="e">
        <f t="shared" si="444"/>
        <v>#REF!</v>
      </c>
      <c r="V899" s="303">
        <f>+I899</f>
        <v>9.6792537600000017</v>
      </c>
      <c r="W899" s="376" t="e">
        <f t="shared" ref="W899:W905" si="467">(+U899-O899)/U899</f>
        <v>#REF!</v>
      </c>
      <c r="X899" s="303">
        <f t="shared" ref="X899:X902" si="468">+V899-I899</f>
        <v>0</v>
      </c>
    </row>
    <row r="900" spans="1:24" s="23" customFormat="1" ht="15">
      <c r="A900" s="26"/>
      <c r="B900" s="63">
        <v>7191206089802</v>
      </c>
      <c r="C900" s="356"/>
      <c r="D900" s="21"/>
      <c r="E900" s="22" t="s">
        <v>228</v>
      </c>
      <c r="F900" s="22" t="s">
        <v>230</v>
      </c>
      <c r="G900" s="22">
        <v>10</v>
      </c>
      <c r="H900" s="22">
        <v>100</v>
      </c>
      <c r="I900" s="31">
        <v>11.369282857142856</v>
      </c>
      <c r="K900" s="55">
        <f t="shared" si="465"/>
        <v>0</v>
      </c>
      <c r="L900" s="321"/>
      <c r="M900" s="74">
        <f t="shared" si="466"/>
        <v>0</v>
      </c>
      <c r="N900" s="376" t="e">
        <f t="shared" si="440"/>
        <v>#REF!</v>
      </c>
      <c r="O900" s="374" t="e">
        <f>IF(B900="","",_xlfn.XLOOKUP(B900,#REF!,#REF!))</f>
        <v>#REF!</v>
      </c>
      <c r="P900" s="375">
        <f>IFERROR(IF(B900="","",_xlfn.XLOOKUP(B900,'[1]Order Sheet'!$A:$A,'[1]Order Sheet'!$T:$T)),0)</f>
        <v>2544</v>
      </c>
      <c r="Q900" s="45"/>
      <c r="R900" s="303" t="e">
        <f t="shared" si="441"/>
        <v>#REF!</v>
      </c>
      <c r="S900" s="303" t="e">
        <f t="shared" si="442"/>
        <v>#REF!</v>
      </c>
      <c r="T900" s="376" t="e">
        <f t="shared" si="443"/>
        <v>#REF!</v>
      </c>
      <c r="U900" s="303" t="e">
        <f t="shared" si="444"/>
        <v>#REF!</v>
      </c>
      <c r="V900" s="303" t="e">
        <f t="shared" ref="V900:V902" si="469">+U900/M$4</f>
        <v>#REF!</v>
      </c>
      <c r="W900" s="376" t="e">
        <f t="shared" si="467"/>
        <v>#REF!</v>
      </c>
      <c r="X900" s="303" t="e">
        <f t="shared" si="468"/>
        <v>#REF!</v>
      </c>
    </row>
    <row r="901" spans="1:24" s="23" customFormat="1" ht="15">
      <c r="A901" s="26"/>
      <c r="B901" s="63">
        <v>7191208089802</v>
      </c>
      <c r="C901" s="356"/>
      <c r="D901" s="21"/>
      <c r="E901" s="22" t="s">
        <v>151</v>
      </c>
      <c r="F901" s="22" t="s">
        <v>230</v>
      </c>
      <c r="G901" s="22">
        <v>10</v>
      </c>
      <c r="H901" s="22">
        <v>100</v>
      </c>
      <c r="I901" s="31">
        <v>12.218913529411765</v>
      </c>
      <c r="K901" s="55">
        <f t="shared" si="465"/>
        <v>0</v>
      </c>
      <c r="L901" s="321"/>
      <c r="M901" s="74">
        <f t="shared" si="466"/>
        <v>0</v>
      </c>
      <c r="N901" s="376" t="e">
        <f t="shared" si="440"/>
        <v>#REF!</v>
      </c>
      <c r="O901" s="374" t="e">
        <f>IF(B901="","",_xlfn.XLOOKUP(B901,#REF!,#REF!))</f>
        <v>#REF!</v>
      </c>
      <c r="P901" s="375">
        <f>IFERROR(IF(B901="","",_xlfn.XLOOKUP(B901,'[1]Order Sheet'!$A:$A,'[1]Order Sheet'!$T:$T)),0)</f>
        <v>2322</v>
      </c>
      <c r="Q901" s="45"/>
      <c r="R901" s="303" t="e">
        <f t="shared" si="441"/>
        <v>#REF!</v>
      </c>
      <c r="S901" s="303" t="e">
        <f t="shared" si="442"/>
        <v>#REF!</v>
      </c>
      <c r="T901" s="376" t="e">
        <f t="shared" si="443"/>
        <v>#REF!</v>
      </c>
      <c r="U901" s="303" t="e">
        <f t="shared" si="444"/>
        <v>#REF!</v>
      </c>
      <c r="V901" s="303" t="e">
        <f t="shared" si="469"/>
        <v>#REF!</v>
      </c>
      <c r="W901" s="376" t="e">
        <f t="shared" si="467"/>
        <v>#REF!</v>
      </c>
      <c r="X901" s="303" t="e">
        <f t="shared" si="468"/>
        <v>#REF!</v>
      </c>
    </row>
    <row r="902" spans="1:24" s="23" customFormat="1" ht="15">
      <c r="A902" s="26"/>
      <c r="B902" s="63">
        <v>7191208129802</v>
      </c>
      <c r="C902" s="356"/>
      <c r="D902" s="21"/>
      <c r="E902" s="22" t="s">
        <v>173</v>
      </c>
      <c r="F902" s="22" t="s">
        <v>230</v>
      </c>
      <c r="G902" s="22">
        <v>10</v>
      </c>
      <c r="H902" s="22">
        <v>100</v>
      </c>
      <c r="I902" s="31">
        <v>18.442447058823529</v>
      </c>
      <c r="K902" s="55">
        <f t="shared" si="465"/>
        <v>0</v>
      </c>
      <c r="L902" s="321"/>
      <c r="M902" s="74">
        <f t="shared" si="466"/>
        <v>0</v>
      </c>
      <c r="N902" s="376" t="e">
        <f t="shared" si="440"/>
        <v>#REF!</v>
      </c>
      <c r="O902" s="374" t="e">
        <f>IF(B902="","",_xlfn.XLOOKUP(B902,#REF!,#REF!))</f>
        <v>#REF!</v>
      </c>
      <c r="P902" s="375">
        <f>IFERROR(IF(B902="","",_xlfn.XLOOKUP(B902,'[1]Order Sheet'!$A:$A,'[1]Order Sheet'!$T:$T)),0)</f>
        <v>6561</v>
      </c>
      <c r="Q902" s="45"/>
      <c r="R902" s="303" t="e">
        <f t="shared" si="441"/>
        <v>#REF!</v>
      </c>
      <c r="S902" s="303" t="e">
        <f t="shared" si="442"/>
        <v>#REF!</v>
      </c>
      <c r="T902" s="376" t="e">
        <f t="shared" si="443"/>
        <v>#REF!</v>
      </c>
      <c r="U902" s="303" t="e">
        <f t="shared" si="444"/>
        <v>#REF!</v>
      </c>
      <c r="V902" s="303" t="e">
        <f t="shared" si="469"/>
        <v>#REF!</v>
      </c>
      <c r="W902" s="376" t="e">
        <f t="shared" si="467"/>
        <v>#REF!</v>
      </c>
      <c r="X902" s="303" t="e">
        <f t="shared" si="468"/>
        <v>#REF!</v>
      </c>
    </row>
    <row r="903" spans="1:24" s="23" customFormat="1" ht="15">
      <c r="A903" s="26"/>
      <c r="B903" s="63">
        <v>7191210089802</v>
      </c>
      <c r="C903" s="356"/>
      <c r="D903" s="21"/>
      <c r="E903" s="22" t="s">
        <v>242</v>
      </c>
      <c r="F903" s="22" t="s">
        <v>230</v>
      </c>
      <c r="G903" s="22">
        <v>10</v>
      </c>
      <c r="H903" s="22">
        <v>100</v>
      </c>
      <c r="I903" s="31">
        <v>10.756365840000001</v>
      </c>
      <c r="K903" s="55">
        <f t="shared" si="465"/>
        <v>0</v>
      </c>
      <c r="L903" s="321"/>
      <c r="M903" s="74">
        <f t="shared" si="466"/>
        <v>0</v>
      </c>
      <c r="N903" s="376" t="e">
        <f t="shared" si="440"/>
        <v>#REF!</v>
      </c>
      <c r="O903" s="374" t="e">
        <f>IF(B903="","",_xlfn.XLOOKUP(B903,#REF!,#REF!))</f>
        <v>#REF!</v>
      </c>
      <c r="P903" s="375">
        <f>IFERROR(IF(B903="","",_xlfn.XLOOKUP(B903,'[1]Order Sheet'!$A:$A,'[1]Order Sheet'!$T:$T)),0)</f>
        <v>0</v>
      </c>
      <c r="Q903" s="45"/>
      <c r="R903" s="303" t="e">
        <f t="shared" si="441"/>
        <v>#REF!</v>
      </c>
      <c r="S903" s="303" t="e">
        <f t="shared" si="442"/>
        <v>#REF!</v>
      </c>
      <c r="T903" s="376" t="e">
        <f t="shared" si="443"/>
        <v>#REF!</v>
      </c>
      <c r="U903" s="303">
        <f t="shared" ref="U903" si="470">+V903*0.34</f>
        <v>3.6571643856000007</v>
      </c>
      <c r="V903" s="303">
        <f>+I903</f>
        <v>10.756365840000001</v>
      </c>
      <c r="W903" s="376" t="e">
        <f t="shared" si="467"/>
        <v>#REF!</v>
      </c>
      <c r="X903" s="303">
        <f>+V903-I903</f>
        <v>0</v>
      </c>
    </row>
    <row r="904" spans="1:24" s="23" customFormat="1" ht="15">
      <c r="A904" s="26"/>
      <c r="B904" s="63">
        <v>7191215089802</v>
      </c>
      <c r="C904" s="356"/>
      <c r="D904" s="21"/>
      <c r="E904" s="22" t="s">
        <v>243</v>
      </c>
      <c r="F904" s="22" t="s">
        <v>230</v>
      </c>
      <c r="G904" s="22">
        <v>10</v>
      </c>
      <c r="H904" s="22">
        <v>100</v>
      </c>
      <c r="I904" s="31">
        <v>14.817562689075629</v>
      </c>
      <c r="K904" s="55">
        <f t="shared" si="465"/>
        <v>0</v>
      </c>
      <c r="L904" s="321"/>
      <c r="M904" s="74">
        <f t="shared" si="466"/>
        <v>0</v>
      </c>
      <c r="N904" s="376" t="e">
        <f t="shared" si="440"/>
        <v>#REF!</v>
      </c>
      <c r="O904" s="374" t="e">
        <f>IF(B904="","",_xlfn.XLOOKUP(B904,#REF!,#REF!))</f>
        <v>#REF!</v>
      </c>
      <c r="P904" s="375">
        <f>IFERROR(IF(B904="","",_xlfn.XLOOKUP(B904,'[1]Order Sheet'!$A:$A,'[1]Order Sheet'!$T:$T)),0)</f>
        <v>188</v>
      </c>
      <c r="Q904" s="45"/>
      <c r="R904" s="303" t="e">
        <f t="shared" si="441"/>
        <v>#REF!</v>
      </c>
      <c r="S904" s="303" t="e">
        <f t="shared" si="442"/>
        <v>#REF!</v>
      </c>
      <c r="T904" s="376" t="e">
        <f t="shared" si="443"/>
        <v>#REF!</v>
      </c>
      <c r="U904" s="303" t="e">
        <f t="shared" si="444"/>
        <v>#REF!</v>
      </c>
      <c r="V904" s="303" t="e">
        <f t="shared" ref="V904:V905" si="471">+U904/M$4</f>
        <v>#REF!</v>
      </c>
      <c r="W904" s="376" t="e">
        <f t="shared" si="467"/>
        <v>#REF!</v>
      </c>
      <c r="X904" s="303" t="e">
        <f t="shared" ref="X904:X905" si="472">+V904-I904</f>
        <v>#REF!</v>
      </c>
    </row>
    <row r="905" spans="1:24" s="23" customFormat="1" ht="15">
      <c r="A905" s="26"/>
      <c r="B905" s="63">
        <v>7191215129802</v>
      </c>
      <c r="C905" s="356"/>
      <c r="D905" s="69"/>
      <c r="E905" s="22" t="s">
        <v>229</v>
      </c>
      <c r="F905" s="22" t="s">
        <v>230</v>
      </c>
      <c r="G905" s="22">
        <v>10</v>
      </c>
      <c r="H905" s="22">
        <v>100</v>
      </c>
      <c r="I905" s="31">
        <v>17.580189831932771</v>
      </c>
      <c r="K905" s="55">
        <f t="shared" si="465"/>
        <v>0</v>
      </c>
      <c r="L905" s="321"/>
      <c r="M905" s="74">
        <f t="shared" si="466"/>
        <v>0</v>
      </c>
      <c r="N905" s="376" t="e">
        <f t="shared" si="440"/>
        <v>#REF!</v>
      </c>
      <c r="O905" s="374" t="e">
        <f>IF(B905="","",_xlfn.XLOOKUP(B905,#REF!,#REF!))</f>
        <v>#REF!</v>
      </c>
      <c r="P905" s="375">
        <f>IFERROR(IF(B905="","",_xlfn.XLOOKUP(B905,'[1]Order Sheet'!$A:$A,'[1]Order Sheet'!$T:$T)),0)</f>
        <v>300</v>
      </c>
      <c r="Q905" s="45"/>
      <c r="R905" s="303" t="e">
        <f t="shared" si="441"/>
        <v>#REF!</v>
      </c>
      <c r="S905" s="303" t="e">
        <f t="shared" si="442"/>
        <v>#REF!</v>
      </c>
      <c r="T905" s="376" t="e">
        <f t="shared" si="443"/>
        <v>#REF!</v>
      </c>
      <c r="U905" s="303" t="e">
        <f t="shared" si="444"/>
        <v>#REF!</v>
      </c>
      <c r="V905" s="303" t="e">
        <f t="shared" si="471"/>
        <v>#REF!</v>
      </c>
      <c r="W905" s="376" t="e">
        <f t="shared" si="467"/>
        <v>#REF!</v>
      </c>
      <c r="X905" s="303" t="e">
        <f t="shared" si="472"/>
        <v>#REF!</v>
      </c>
    </row>
    <row r="906" spans="1:24" s="23" customFormat="1" ht="16" thickBot="1">
      <c r="A906" s="27"/>
      <c r="B906" s="305" t="s">
        <v>283</v>
      </c>
      <c r="C906" s="357"/>
      <c r="D906" s="70"/>
      <c r="E906" s="32"/>
      <c r="F906" s="32"/>
      <c r="G906" s="32"/>
      <c r="H906" s="32"/>
      <c r="I906" s="33"/>
      <c r="K906" s="56"/>
      <c r="L906" s="344"/>
      <c r="M906" s="75"/>
      <c r="N906" s="376"/>
      <c r="Q906" s="45"/>
      <c r="R906" s="303"/>
      <c r="S906" s="303"/>
      <c r="T906" s="376"/>
      <c r="U906" s="303"/>
      <c r="V906" s="303"/>
      <c r="W906" s="376"/>
    </row>
    <row r="907" spans="1:24" s="23" customFormat="1" ht="16">
      <c r="A907" s="80" t="s">
        <v>241</v>
      </c>
      <c r="B907" s="62">
        <v>7079706089800</v>
      </c>
      <c r="C907" s="355"/>
      <c r="D907" s="28"/>
      <c r="E907" s="29" t="s">
        <v>228</v>
      </c>
      <c r="F907" s="29" t="s">
        <v>240</v>
      </c>
      <c r="G907" s="29">
        <v>10</v>
      </c>
      <c r="H907" s="29">
        <v>100</v>
      </c>
      <c r="I907" s="30">
        <v>23.076757440000002</v>
      </c>
      <c r="K907" s="54">
        <f t="shared" si="465"/>
        <v>0</v>
      </c>
      <c r="L907" s="320"/>
      <c r="M907" s="77">
        <f t="shared" si="466"/>
        <v>0</v>
      </c>
      <c r="N907" s="376" t="e">
        <f t="shared" ref="N907:N966" si="473">IF(B907="","",(K907-O907)/K907)</f>
        <v>#REF!</v>
      </c>
      <c r="O907" s="374" t="e">
        <f>IF(B907="","",_xlfn.XLOOKUP(B907,#REF!,#REF!))</f>
        <v>#REF!</v>
      </c>
      <c r="P907" s="375">
        <f>IFERROR(IF(B907="","",_xlfn.XLOOKUP(B907,'[1]Order Sheet'!$A:$A,'[1]Order Sheet'!$T:$T)),0)</f>
        <v>70</v>
      </c>
      <c r="Q907" s="45"/>
      <c r="R907" s="303" t="e">
        <f t="shared" ref="R907:R966" si="474">O907/0.7</f>
        <v>#REF!</v>
      </c>
      <c r="S907" s="303" t="e">
        <f t="shared" ref="S907:S966" si="475">R907-O907</f>
        <v>#REF!</v>
      </c>
      <c r="T907" s="376" t="e">
        <f t="shared" ref="T907:T966" si="476">+S907/R907</f>
        <v>#REF!</v>
      </c>
      <c r="U907" s="303" t="e">
        <f t="shared" ref="U907:U966" si="477">IF(T907&gt;N907,R907,K907)</f>
        <v>#REF!</v>
      </c>
      <c r="V907" s="303">
        <f t="shared" ref="V907:V908" si="478">+I907</f>
        <v>23.076757440000002</v>
      </c>
      <c r="W907" s="376" t="e">
        <f>(+U907-O907)/U907</f>
        <v>#REF!</v>
      </c>
      <c r="X907" s="303">
        <f t="shared" ref="X907:X908" si="479">+V907-I907</f>
        <v>0</v>
      </c>
    </row>
    <row r="908" spans="1:24" s="23" customFormat="1" ht="15">
      <c r="A908" s="26"/>
      <c r="B908" s="63">
        <v>7079708089800</v>
      </c>
      <c r="C908" s="356"/>
      <c r="D908" s="21"/>
      <c r="E908" s="22" t="s">
        <v>151</v>
      </c>
      <c r="F908" s="22" t="s">
        <v>240</v>
      </c>
      <c r="G908" s="22">
        <v>10</v>
      </c>
      <c r="H908" s="22">
        <v>100</v>
      </c>
      <c r="I908" s="31">
        <v>23.076757440000002</v>
      </c>
      <c r="K908" s="55">
        <f t="shared" si="465"/>
        <v>0</v>
      </c>
      <c r="L908" s="321"/>
      <c r="M908" s="74">
        <f t="shared" si="466"/>
        <v>0</v>
      </c>
      <c r="N908" s="376" t="e">
        <f t="shared" si="473"/>
        <v>#REF!</v>
      </c>
      <c r="O908" s="374" t="e">
        <f>IF(B908="","",_xlfn.XLOOKUP(B908,#REF!,#REF!))</f>
        <v>#REF!</v>
      </c>
      <c r="P908" s="375">
        <f>IFERROR(IF(B908="","",_xlfn.XLOOKUP(B908,'[1]Order Sheet'!$A:$A,'[1]Order Sheet'!$T:$T)),0)</f>
        <v>259</v>
      </c>
      <c r="Q908" s="45"/>
      <c r="R908" s="303" t="e">
        <f t="shared" si="474"/>
        <v>#REF!</v>
      </c>
      <c r="S908" s="303" t="e">
        <f t="shared" si="475"/>
        <v>#REF!</v>
      </c>
      <c r="T908" s="376" t="e">
        <f t="shared" si="476"/>
        <v>#REF!</v>
      </c>
      <c r="U908" s="303" t="e">
        <f t="shared" si="477"/>
        <v>#REF!</v>
      </c>
      <c r="V908" s="303">
        <f t="shared" si="478"/>
        <v>23.076757440000002</v>
      </c>
      <c r="W908" s="376" t="e">
        <f>(+U908-O908)/U908</f>
        <v>#REF!</v>
      </c>
      <c r="X908" s="303">
        <f t="shared" si="479"/>
        <v>0</v>
      </c>
    </row>
    <row r="909" spans="1:24" s="23" customFormat="1" ht="15">
      <c r="A909" s="26"/>
      <c r="B909" s="78"/>
      <c r="C909" s="65"/>
      <c r="D909" s="44"/>
      <c r="E909" s="45"/>
      <c r="F909" s="45"/>
      <c r="G909" s="45"/>
      <c r="H909" s="45"/>
      <c r="I909" s="48"/>
      <c r="K909" s="58"/>
      <c r="L909" s="324"/>
      <c r="M909" s="91"/>
      <c r="N909" s="376"/>
      <c r="Q909" s="45"/>
      <c r="R909" s="303"/>
      <c r="S909" s="303"/>
      <c r="T909" s="376"/>
      <c r="U909" s="303"/>
      <c r="V909" s="303"/>
      <c r="W909" s="376"/>
    </row>
    <row r="910" spans="1:24" s="23" customFormat="1" ht="15">
      <c r="A910" s="26"/>
      <c r="B910" s="78"/>
      <c r="C910" s="65"/>
      <c r="D910" s="44"/>
      <c r="E910" s="45"/>
      <c r="F910" s="45"/>
      <c r="G910" s="45"/>
      <c r="H910" s="45"/>
      <c r="I910" s="48"/>
      <c r="K910" s="58"/>
      <c r="L910" s="324"/>
      <c r="M910" s="91"/>
      <c r="N910" s="376"/>
      <c r="Q910" s="45"/>
      <c r="R910" s="303"/>
      <c r="S910" s="303"/>
      <c r="T910" s="376"/>
      <c r="U910" s="303"/>
      <c r="V910" s="303"/>
      <c r="W910" s="376"/>
    </row>
    <row r="911" spans="1:24" s="23" customFormat="1" ht="15">
      <c r="A911" s="26"/>
      <c r="B911" s="78"/>
      <c r="C911" s="65"/>
      <c r="D911" s="44"/>
      <c r="E911" s="45"/>
      <c r="F911" s="45"/>
      <c r="G911" s="45"/>
      <c r="H911" s="45"/>
      <c r="I911" s="48"/>
      <c r="K911" s="58"/>
      <c r="L911" s="324"/>
      <c r="M911" s="91"/>
      <c r="N911" s="376"/>
      <c r="Q911" s="45"/>
      <c r="R911" s="303"/>
      <c r="S911" s="303"/>
      <c r="T911" s="376"/>
      <c r="U911" s="303"/>
      <c r="V911" s="303"/>
      <c r="W911" s="376"/>
    </row>
    <row r="912" spans="1:24" s="23" customFormat="1" ht="16" thickBot="1">
      <c r="A912" s="27"/>
      <c r="B912" s="309" t="s">
        <v>283</v>
      </c>
      <c r="C912" s="359"/>
      <c r="D912" s="43"/>
      <c r="E912" s="39"/>
      <c r="F912" s="39"/>
      <c r="G912" s="39"/>
      <c r="H912" s="39"/>
      <c r="I912" s="40"/>
      <c r="K912" s="59"/>
      <c r="L912" s="325"/>
      <c r="M912" s="61"/>
      <c r="N912" s="376"/>
      <c r="Q912" s="45"/>
      <c r="R912" s="303"/>
      <c r="S912" s="303"/>
      <c r="T912" s="376"/>
      <c r="U912" s="303"/>
      <c r="V912" s="303"/>
      <c r="W912" s="376"/>
    </row>
    <row r="913" spans="1:24" s="23" customFormat="1" ht="16">
      <c r="A913" s="80"/>
      <c r="B913" s="62">
        <v>7179706089802</v>
      </c>
      <c r="C913" s="355"/>
      <c r="D913" s="28"/>
      <c r="E913" s="29" t="s">
        <v>228</v>
      </c>
      <c r="F913" s="29" t="s">
        <v>240</v>
      </c>
      <c r="G913" s="29">
        <v>10</v>
      </c>
      <c r="H913" s="29">
        <v>100</v>
      </c>
      <c r="I913" s="30">
        <v>10.450545042016806</v>
      </c>
      <c r="K913" s="54">
        <f>I913*$M$4</f>
        <v>0</v>
      </c>
      <c r="L913" s="320"/>
      <c r="M913" s="77">
        <f>L913*K913</f>
        <v>0</v>
      </c>
      <c r="N913" s="376" t="e">
        <f t="shared" si="473"/>
        <v>#REF!</v>
      </c>
      <c r="O913" s="374" t="e">
        <f>IF(B913="","",_xlfn.XLOOKUP(B913,#REF!,#REF!))</f>
        <v>#REF!</v>
      </c>
      <c r="P913" s="375">
        <f>IFERROR(IF(B913="","",_xlfn.XLOOKUP(B913,'[1]Order Sheet'!$A:$A,'[1]Order Sheet'!$T:$T)),0)</f>
        <v>140</v>
      </c>
      <c r="Q913" s="45"/>
      <c r="R913" s="303" t="e">
        <f t="shared" si="474"/>
        <v>#REF!</v>
      </c>
      <c r="S913" s="303" t="e">
        <f t="shared" si="475"/>
        <v>#REF!</v>
      </c>
      <c r="T913" s="376" t="e">
        <f t="shared" si="476"/>
        <v>#REF!</v>
      </c>
      <c r="U913" s="303" t="e">
        <f t="shared" si="477"/>
        <v>#REF!</v>
      </c>
      <c r="V913" s="303" t="e">
        <f>+U913/M$4</f>
        <v>#REF!</v>
      </c>
      <c r="W913" s="376" t="e">
        <f>(+U913-O913)/U913</f>
        <v>#REF!</v>
      </c>
      <c r="X913" s="303" t="e">
        <f>+V913-I913</f>
        <v>#REF!</v>
      </c>
    </row>
    <row r="914" spans="1:24" s="23" customFormat="1" ht="15">
      <c r="A914" s="26"/>
      <c r="B914" s="78"/>
      <c r="C914" s="65"/>
      <c r="D914" s="44"/>
      <c r="E914" s="45"/>
      <c r="F914" s="45"/>
      <c r="G914" s="45"/>
      <c r="H914" s="45"/>
      <c r="I914" s="48"/>
      <c r="K914" s="58"/>
      <c r="L914" s="324"/>
      <c r="M914" s="91"/>
      <c r="N914" s="376"/>
      <c r="Q914" s="45"/>
      <c r="R914" s="303"/>
      <c r="S914" s="303"/>
      <c r="T914" s="376"/>
      <c r="U914" s="303"/>
      <c r="V914" s="303"/>
      <c r="W914" s="376"/>
    </row>
    <row r="915" spans="1:24" s="23" customFormat="1" ht="15">
      <c r="A915" s="26"/>
      <c r="B915" s="78"/>
      <c r="C915" s="65"/>
      <c r="D915" s="44"/>
      <c r="E915" s="45"/>
      <c r="F915" s="45"/>
      <c r="G915" s="45"/>
      <c r="H915" s="45"/>
      <c r="I915" s="48"/>
      <c r="K915" s="58"/>
      <c r="L915" s="324"/>
      <c r="M915" s="91"/>
      <c r="N915" s="376"/>
      <c r="Q915" s="45"/>
      <c r="R915" s="303"/>
      <c r="S915" s="303"/>
      <c r="T915" s="376"/>
      <c r="U915" s="303"/>
      <c r="V915" s="303"/>
      <c r="W915" s="376"/>
    </row>
    <row r="916" spans="1:24" s="23" customFormat="1" ht="15">
      <c r="A916" s="26"/>
      <c r="B916" s="78"/>
      <c r="C916" s="65"/>
      <c r="D916" s="44"/>
      <c r="E916" s="45"/>
      <c r="F916" s="45"/>
      <c r="G916" s="45"/>
      <c r="H916" s="45"/>
      <c r="I916" s="48"/>
      <c r="K916" s="58"/>
      <c r="L916" s="324"/>
      <c r="M916" s="91"/>
      <c r="N916" s="376"/>
      <c r="Q916" s="45"/>
      <c r="R916" s="303"/>
      <c r="S916" s="303"/>
      <c r="T916" s="376"/>
      <c r="U916" s="303"/>
      <c r="V916" s="303"/>
      <c r="W916" s="376"/>
    </row>
    <row r="917" spans="1:24" s="23" customFormat="1" ht="15">
      <c r="A917" s="26"/>
      <c r="B917" s="78"/>
      <c r="C917" s="65"/>
      <c r="D917" s="44"/>
      <c r="E917" s="45"/>
      <c r="F917" s="45"/>
      <c r="G917" s="45"/>
      <c r="H917" s="45"/>
      <c r="I917" s="48"/>
      <c r="K917" s="58"/>
      <c r="L917" s="324"/>
      <c r="M917" s="91"/>
      <c r="N917" s="376"/>
      <c r="Q917" s="45"/>
      <c r="R917" s="303"/>
      <c r="S917" s="303"/>
      <c r="T917" s="376"/>
      <c r="U917" s="303"/>
      <c r="V917" s="303"/>
      <c r="W917" s="376"/>
    </row>
    <row r="918" spans="1:24" s="23" customFormat="1" ht="16" thickBot="1">
      <c r="A918" s="27"/>
      <c r="B918" s="309" t="s">
        <v>283</v>
      </c>
      <c r="C918" s="359"/>
      <c r="D918" s="43"/>
      <c r="E918" s="39"/>
      <c r="F918" s="39"/>
      <c r="G918" s="39"/>
      <c r="H918" s="39"/>
      <c r="I918" s="40"/>
      <c r="K918" s="59"/>
      <c r="L918" s="325"/>
      <c r="M918" s="61"/>
      <c r="N918" s="376"/>
      <c r="Q918" s="45"/>
      <c r="R918" s="303"/>
      <c r="S918" s="303"/>
      <c r="T918" s="376"/>
      <c r="U918" s="303"/>
      <c r="V918" s="303"/>
      <c r="W918" s="376"/>
    </row>
    <row r="919" spans="1:24" s="23" customFormat="1" ht="16">
      <c r="A919" s="80" t="s">
        <v>241</v>
      </c>
      <c r="B919" s="62">
        <v>7079506069800</v>
      </c>
      <c r="C919" s="355"/>
      <c r="D919" s="28"/>
      <c r="E919" s="29" t="s">
        <v>163</v>
      </c>
      <c r="F919" s="29" t="s">
        <v>238</v>
      </c>
      <c r="G919" s="29">
        <v>10</v>
      </c>
      <c r="H919" s="29">
        <v>100</v>
      </c>
      <c r="I919" s="30">
        <v>24.67029312</v>
      </c>
      <c r="K919" s="54">
        <f>I919*$M$4</f>
        <v>0</v>
      </c>
      <c r="L919" s="320"/>
      <c r="M919" s="77">
        <f>L919*K919</f>
        <v>0</v>
      </c>
      <c r="N919" s="376" t="e">
        <f t="shared" si="473"/>
        <v>#REF!</v>
      </c>
      <c r="O919" s="374" t="e">
        <f>IF(B919="","",_xlfn.XLOOKUP(B919,#REF!,#REF!))</f>
        <v>#REF!</v>
      </c>
      <c r="P919" s="375">
        <f>IFERROR(IF(B919="","",_xlfn.XLOOKUP(B919,'[1]Order Sheet'!$A:$A,'[1]Order Sheet'!$T:$T)),0)</f>
        <v>250</v>
      </c>
      <c r="Q919" s="45"/>
      <c r="R919" s="303" t="e">
        <f t="shared" si="474"/>
        <v>#REF!</v>
      </c>
      <c r="S919" s="303" t="e">
        <f t="shared" si="475"/>
        <v>#REF!</v>
      </c>
      <c r="T919" s="376" t="e">
        <f t="shared" si="476"/>
        <v>#REF!</v>
      </c>
      <c r="U919" s="303" t="e">
        <f t="shared" si="477"/>
        <v>#REF!</v>
      </c>
      <c r="V919" s="303">
        <f t="shared" ref="V919:V921" si="480">+I919</f>
        <v>24.67029312</v>
      </c>
      <c r="W919" s="376" t="e">
        <f>(+U919-O919)/U919</f>
        <v>#REF!</v>
      </c>
      <c r="X919" s="303">
        <f t="shared" ref="X919:X921" si="481">+V919-I919</f>
        <v>0</v>
      </c>
    </row>
    <row r="920" spans="1:24" s="23" customFormat="1" ht="15">
      <c r="A920" s="26"/>
      <c r="B920" s="63">
        <v>7079508089800</v>
      </c>
      <c r="C920" s="356"/>
      <c r="D920" s="21"/>
      <c r="E920" s="22" t="s">
        <v>151</v>
      </c>
      <c r="F920" s="22" t="s">
        <v>238</v>
      </c>
      <c r="G920" s="22">
        <v>10</v>
      </c>
      <c r="H920" s="22">
        <v>100</v>
      </c>
      <c r="I920" s="31">
        <v>24.67029312</v>
      </c>
      <c r="K920" s="55">
        <f>I920*$M$4</f>
        <v>0</v>
      </c>
      <c r="L920" s="321"/>
      <c r="M920" s="74">
        <f>L920*K920</f>
        <v>0</v>
      </c>
      <c r="N920" s="376" t="e">
        <f t="shared" si="473"/>
        <v>#REF!</v>
      </c>
      <c r="O920" s="374" t="e">
        <f>IF(B920="","",_xlfn.XLOOKUP(B920,#REF!,#REF!))</f>
        <v>#REF!</v>
      </c>
      <c r="P920" s="375">
        <f>IFERROR(IF(B920="","",_xlfn.XLOOKUP(B920,'[1]Order Sheet'!$A:$A,'[1]Order Sheet'!$T:$T)),0)</f>
        <v>252</v>
      </c>
      <c r="Q920" s="45"/>
      <c r="R920" s="303" t="e">
        <f t="shared" si="474"/>
        <v>#REF!</v>
      </c>
      <c r="S920" s="303" t="e">
        <f t="shared" si="475"/>
        <v>#REF!</v>
      </c>
      <c r="T920" s="376" t="e">
        <f t="shared" si="476"/>
        <v>#REF!</v>
      </c>
      <c r="U920" s="303" t="e">
        <f t="shared" si="477"/>
        <v>#REF!</v>
      </c>
      <c r="V920" s="303">
        <f t="shared" si="480"/>
        <v>24.67029312</v>
      </c>
      <c r="W920" s="376" t="e">
        <f>(+U920-O920)/U920</f>
        <v>#REF!</v>
      </c>
      <c r="X920" s="303">
        <f t="shared" si="481"/>
        <v>0</v>
      </c>
    </row>
    <row r="921" spans="1:24" s="23" customFormat="1" ht="15">
      <c r="A921" s="26"/>
      <c r="B921" s="63">
        <v>7079510109800</v>
      </c>
      <c r="C921" s="356"/>
      <c r="D921" s="21"/>
      <c r="E921" s="22" t="s">
        <v>239</v>
      </c>
      <c r="F921" s="22" t="s">
        <v>238</v>
      </c>
      <c r="G921" s="22">
        <v>10</v>
      </c>
      <c r="H921" s="22">
        <v>100</v>
      </c>
      <c r="I921" s="31">
        <v>37.005439680000002</v>
      </c>
      <c r="K921" s="55">
        <f>I921*$M$4</f>
        <v>0</v>
      </c>
      <c r="L921" s="321"/>
      <c r="M921" s="74">
        <f>L921*K921</f>
        <v>0</v>
      </c>
      <c r="N921" s="376" t="e">
        <f t="shared" si="473"/>
        <v>#REF!</v>
      </c>
      <c r="O921" s="374" t="e">
        <f>IF(B921="","",_xlfn.XLOOKUP(B921,#REF!,#REF!))</f>
        <v>#REF!</v>
      </c>
      <c r="P921" s="375">
        <f>IFERROR(IF(B921="","",_xlfn.XLOOKUP(B921,'[1]Order Sheet'!$A:$A,'[1]Order Sheet'!$T:$T)),0)</f>
        <v>100</v>
      </c>
      <c r="Q921" s="45"/>
      <c r="R921" s="303" t="e">
        <f t="shared" si="474"/>
        <v>#REF!</v>
      </c>
      <c r="S921" s="303" t="e">
        <f t="shared" si="475"/>
        <v>#REF!</v>
      </c>
      <c r="T921" s="376" t="e">
        <f t="shared" si="476"/>
        <v>#REF!</v>
      </c>
      <c r="U921" s="303" t="e">
        <f t="shared" si="477"/>
        <v>#REF!</v>
      </c>
      <c r="V921" s="303">
        <f t="shared" si="480"/>
        <v>37.005439680000002</v>
      </c>
      <c r="W921" s="376" t="e">
        <f>(+U921-O921)/U921</f>
        <v>#REF!</v>
      </c>
      <c r="X921" s="303">
        <f t="shared" si="481"/>
        <v>0</v>
      </c>
    </row>
    <row r="922" spans="1:24" s="23" customFormat="1" ht="15">
      <c r="A922" s="26"/>
      <c r="B922" s="78"/>
      <c r="C922" s="65"/>
      <c r="D922" s="44"/>
      <c r="E922" s="45"/>
      <c r="F922" s="45"/>
      <c r="G922" s="45"/>
      <c r="H922" s="45"/>
      <c r="I922" s="48"/>
      <c r="K922" s="58"/>
      <c r="L922" s="324"/>
      <c r="M922" s="91"/>
      <c r="N922" s="376"/>
      <c r="Q922" s="45"/>
      <c r="R922" s="303"/>
      <c r="S922" s="303"/>
      <c r="T922" s="376"/>
      <c r="U922" s="303"/>
      <c r="V922" s="303"/>
      <c r="W922" s="376"/>
    </row>
    <row r="923" spans="1:24" s="23" customFormat="1" ht="15">
      <c r="A923" s="26"/>
      <c r="B923" s="78"/>
      <c r="C923" s="65"/>
      <c r="D923" s="44"/>
      <c r="E923" s="45"/>
      <c r="F923" s="45"/>
      <c r="G923" s="45"/>
      <c r="H923" s="45"/>
      <c r="I923" s="48"/>
      <c r="K923" s="58"/>
      <c r="L923" s="324"/>
      <c r="M923" s="91"/>
      <c r="N923" s="376"/>
      <c r="Q923" s="45"/>
      <c r="R923" s="303"/>
      <c r="S923" s="303"/>
      <c r="T923" s="376"/>
      <c r="U923" s="303"/>
      <c r="V923" s="303"/>
      <c r="W923" s="376"/>
    </row>
    <row r="924" spans="1:24" s="23" customFormat="1" ht="16" thickBot="1">
      <c r="A924" s="27"/>
      <c r="B924" s="309" t="s">
        <v>283</v>
      </c>
      <c r="C924" s="359"/>
      <c r="D924" s="43"/>
      <c r="E924" s="39"/>
      <c r="F924" s="39"/>
      <c r="G924" s="39"/>
      <c r="H924" s="39"/>
      <c r="I924" s="40"/>
      <c r="K924" s="59"/>
      <c r="L924" s="325"/>
      <c r="M924" s="61"/>
      <c r="N924" s="376"/>
      <c r="Q924" s="45"/>
      <c r="R924" s="303"/>
      <c r="S924" s="303"/>
      <c r="T924" s="376"/>
      <c r="U924" s="303"/>
      <c r="V924" s="303"/>
      <c r="W924" s="376"/>
    </row>
    <row r="925" spans="1:24" s="23" customFormat="1" ht="16">
      <c r="A925" s="80"/>
      <c r="B925" s="62">
        <v>7179506069802</v>
      </c>
      <c r="C925" s="355"/>
      <c r="D925" s="28"/>
      <c r="E925" s="29" t="s">
        <v>163</v>
      </c>
      <c r="F925" s="29" t="s">
        <v>238</v>
      </c>
      <c r="G925" s="29">
        <v>10</v>
      </c>
      <c r="H925" s="29">
        <v>100</v>
      </c>
      <c r="I925" s="30">
        <v>10.950106386554623</v>
      </c>
      <c r="K925" s="54">
        <f>I925*$M$4</f>
        <v>0</v>
      </c>
      <c r="L925" s="320"/>
      <c r="M925" s="77">
        <f>L925*K925</f>
        <v>0</v>
      </c>
      <c r="N925" s="376" t="e">
        <f t="shared" si="473"/>
        <v>#REF!</v>
      </c>
      <c r="O925" s="374" t="e">
        <f>IF(B925="","",_xlfn.XLOOKUP(B925,#REF!,#REF!))</f>
        <v>#REF!</v>
      </c>
      <c r="P925" s="375">
        <f>IFERROR(IF(B925="","",_xlfn.XLOOKUP(B925,'[1]Order Sheet'!$A:$A,'[1]Order Sheet'!$T:$T)),0)</f>
        <v>2780</v>
      </c>
      <c r="Q925" s="45"/>
      <c r="R925" s="303" t="e">
        <f t="shared" si="474"/>
        <v>#REF!</v>
      </c>
      <c r="S925" s="303" t="e">
        <f t="shared" si="475"/>
        <v>#REF!</v>
      </c>
      <c r="T925" s="376" t="e">
        <f t="shared" si="476"/>
        <v>#REF!</v>
      </c>
      <c r="U925" s="303" t="e">
        <f t="shared" si="477"/>
        <v>#REF!</v>
      </c>
      <c r="V925" s="303" t="e">
        <f t="shared" ref="V925:V927" si="482">+U925/M$4</f>
        <v>#REF!</v>
      </c>
      <c r="W925" s="376" t="e">
        <f>(+U925-O925)/U925</f>
        <v>#REF!</v>
      </c>
      <c r="X925" s="303" t="e">
        <f t="shared" ref="X925:X927" si="483">+V925-I925</f>
        <v>#REF!</v>
      </c>
    </row>
    <row r="926" spans="1:24" s="23" customFormat="1" ht="15">
      <c r="A926" s="26"/>
      <c r="B926" s="63">
        <v>7179508089802</v>
      </c>
      <c r="C926" s="356"/>
      <c r="D926" s="21"/>
      <c r="E926" s="22" t="s">
        <v>151</v>
      </c>
      <c r="F926" s="22" t="s">
        <v>238</v>
      </c>
      <c r="G926" s="22">
        <v>10</v>
      </c>
      <c r="H926" s="22">
        <v>100</v>
      </c>
      <c r="I926" s="31">
        <v>12.489371428571431</v>
      </c>
      <c r="K926" s="55">
        <f>I926*$M$4</f>
        <v>0</v>
      </c>
      <c r="L926" s="321"/>
      <c r="M926" s="74">
        <f>L926*K926</f>
        <v>0</v>
      </c>
      <c r="N926" s="376" t="e">
        <f t="shared" si="473"/>
        <v>#REF!</v>
      </c>
      <c r="O926" s="374" t="e">
        <f>IF(B926="","",_xlfn.XLOOKUP(B926,#REF!,#REF!))</f>
        <v>#REF!</v>
      </c>
      <c r="P926" s="375">
        <f>IFERROR(IF(B926="","",_xlfn.XLOOKUP(B926,'[1]Order Sheet'!$A:$A,'[1]Order Sheet'!$T:$T)),0)</f>
        <v>550</v>
      </c>
      <c r="Q926" s="45"/>
      <c r="R926" s="303" t="e">
        <f t="shared" si="474"/>
        <v>#REF!</v>
      </c>
      <c r="S926" s="303" t="e">
        <f t="shared" si="475"/>
        <v>#REF!</v>
      </c>
      <c r="T926" s="376" t="e">
        <f t="shared" si="476"/>
        <v>#REF!</v>
      </c>
      <c r="U926" s="303" t="e">
        <f t="shared" si="477"/>
        <v>#REF!</v>
      </c>
      <c r="V926" s="303" t="e">
        <f t="shared" si="482"/>
        <v>#REF!</v>
      </c>
      <c r="W926" s="376" t="e">
        <f>(+U926-O926)/U926</f>
        <v>#REF!</v>
      </c>
      <c r="X926" s="303" t="e">
        <f t="shared" si="483"/>
        <v>#REF!</v>
      </c>
    </row>
    <row r="927" spans="1:24" s="23" customFormat="1" ht="15">
      <c r="A927" s="26"/>
      <c r="B927" s="63">
        <v>7179510109802</v>
      </c>
      <c r="C927" s="356"/>
      <c r="D927" s="21"/>
      <c r="E927" s="22" t="s">
        <v>239</v>
      </c>
      <c r="F927" s="22" t="s">
        <v>238</v>
      </c>
      <c r="G927" s="22">
        <v>10</v>
      </c>
      <c r="H927" s="22">
        <v>100</v>
      </c>
      <c r="I927" s="31">
        <v>18.223161764705882</v>
      </c>
      <c r="K927" s="55">
        <f>I927*$M$4</f>
        <v>0</v>
      </c>
      <c r="L927" s="321"/>
      <c r="M927" s="74">
        <f>L927*K927</f>
        <v>0</v>
      </c>
      <c r="N927" s="376" t="e">
        <f t="shared" si="473"/>
        <v>#REF!</v>
      </c>
      <c r="O927" s="374" t="e">
        <f>IF(B927="","",_xlfn.XLOOKUP(B927,#REF!,#REF!))</f>
        <v>#REF!</v>
      </c>
      <c r="P927" s="375">
        <f>IFERROR(IF(B927="","",_xlfn.XLOOKUP(B927,'[1]Order Sheet'!$A:$A,'[1]Order Sheet'!$T:$T)),0)</f>
        <v>1</v>
      </c>
      <c r="Q927" s="45"/>
      <c r="R927" s="303" t="e">
        <f t="shared" si="474"/>
        <v>#REF!</v>
      </c>
      <c r="S927" s="303" t="e">
        <f t="shared" si="475"/>
        <v>#REF!</v>
      </c>
      <c r="T927" s="376" t="e">
        <f t="shared" si="476"/>
        <v>#REF!</v>
      </c>
      <c r="U927" s="303" t="e">
        <f t="shared" si="477"/>
        <v>#REF!</v>
      </c>
      <c r="V927" s="303" t="e">
        <f t="shared" si="482"/>
        <v>#REF!</v>
      </c>
      <c r="W927" s="376" t="e">
        <f>(+U927-O927)/U927</f>
        <v>#REF!</v>
      </c>
      <c r="X927" s="303" t="e">
        <f t="shared" si="483"/>
        <v>#REF!</v>
      </c>
    </row>
    <row r="928" spans="1:24" s="23" customFormat="1" ht="15">
      <c r="A928" s="26"/>
      <c r="B928" s="78"/>
      <c r="C928" s="65"/>
      <c r="D928" s="44"/>
      <c r="E928" s="45"/>
      <c r="F928" s="45"/>
      <c r="G928" s="45"/>
      <c r="H928" s="45"/>
      <c r="I928" s="48"/>
      <c r="K928" s="58"/>
      <c r="L928" s="324"/>
      <c r="M928" s="91"/>
      <c r="N928" s="376"/>
      <c r="Q928" s="45"/>
      <c r="R928" s="303"/>
      <c r="S928" s="303"/>
      <c r="T928" s="376"/>
      <c r="U928" s="303"/>
      <c r="V928" s="303"/>
      <c r="W928" s="376"/>
    </row>
    <row r="929" spans="1:24" s="23" customFormat="1" ht="15">
      <c r="A929" s="26"/>
      <c r="B929" s="78"/>
      <c r="C929" s="65"/>
      <c r="D929" s="44"/>
      <c r="E929" s="45"/>
      <c r="F929" s="45"/>
      <c r="G929" s="45"/>
      <c r="H929" s="45"/>
      <c r="I929" s="48"/>
      <c r="K929" s="58"/>
      <c r="L929" s="324"/>
      <c r="M929" s="91"/>
      <c r="N929" s="376"/>
      <c r="Q929" s="45"/>
      <c r="R929" s="303"/>
      <c r="S929" s="303"/>
      <c r="T929" s="376"/>
      <c r="U929" s="303"/>
      <c r="V929" s="303"/>
      <c r="W929" s="376"/>
    </row>
    <row r="930" spans="1:24" s="23" customFormat="1" ht="16" thickBot="1">
      <c r="A930" s="27"/>
      <c r="B930" s="309" t="s">
        <v>283</v>
      </c>
      <c r="C930" s="359"/>
      <c r="D930" s="43"/>
      <c r="E930" s="39"/>
      <c r="F930" s="39"/>
      <c r="G930" s="39"/>
      <c r="H930" s="39"/>
      <c r="I930" s="40"/>
      <c r="K930" s="59"/>
      <c r="L930" s="325"/>
      <c r="M930" s="61"/>
      <c r="N930" s="376"/>
      <c r="Q930" s="45"/>
      <c r="R930" s="303"/>
      <c r="S930" s="303"/>
      <c r="T930" s="376"/>
      <c r="U930" s="303"/>
      <c r="V930" s="303"/>
      <c r="W930" s="376"/>
    </row>
    <row r="931" spans="1:24" s="23" customFormat="1" ht="16">
      <c r="A931" s="80" t="s">
        <v>231</v>
      </c>
      <c r="B931" s="62">
        <v>7079306069800</v>
      </c>
      <c r="C931" s="355"/>
      <c r="D931" s="28"/>
      <c r="E931" s="29" t="s">
        <v>163</v>
      </c>
      <c r="F931" s="29" t="s">
        <v>238</v>
      </c>
      <c r="G931" s="29">
        <v>10</v>
      </c>
      <c r="H931" s="29">
        <v>100</v>
      </c>
      <c r="I931" s="30">
        <v>32.623216560000003</v>
      </c>
      <c r="K931" s="54">
        <f t="shared" si="436"/>
        <v>0</v>
      </c>
      <c r="L931" s="320"/>
      <c r="M931" s="77">
        <f t="shared" si="437"/>
        <v>0</v>
      </c>
      <c r="N931" s="376" t="e">
        <f t="shared" si="473"/>
        <v>#REF!</v>
      </c>
      <c r="O931" s="374" t="e">
        <f>IF(B931="","",_xlfn.XLOOKUP(B931,#REF!,#REF!))</f>
        <v>#REF!</v>
      </c>
      <c r="P931" s="375">
        <f>IFERROR(IF(B931="","",_xlfn.XLOOKUP(B931,'[1]Order Sheet'!$A:$A,'[1]Order Sheet'!$T:$T)),0)</f>
        <v>0</v>
      </c>
      <c r="Q931" s="45"/>
      <c r="R931" s="303" t="e">
        <f t="shared" si="474"/>
        <v>#REF!</v>
      </c>
      <c r="S931" s="303" t="e">
        <f t="shared" si="475"/>
        <v>#REF!</v>
      </c>
      <c r="T931" s="376" t="e">
        <f t="shared" si="476"/>
        <v>#REF!</v>
      </c>
      <c r="U931" s="303">
        <f t="shared" ref="U931:U932" si="484">+V931*0.34</f>
        <v>11.091893630400001</v>
      </c>
      <c r="V931" s="303">
        <f t="shared" ref="V931:V932" si="485">+I931</f>
        <v>32.623216560000003</v>
      </c>
      <c r="W931" s="376" t="e">
        <f>(+U931-O931)/U931</f>
        <v>#REF!</v>
      </c>
      <c r="X931" s="303">
        <f t="shared" ref="X931:X932" si="486">+V931-I931</f>
        <v>0</v>
      </c>
    </row>
    <row r="932" spans="1:24" s="23" customFormat="1" ht="15">
      <c r="A932" s="26"/>
      <c r="B932" s="63">
        <v>7079308089800</v>
      </c>
      <c r="C932" s="356"/>
      <c r="D932" s="21"/>
      <c r="E932" s="22" t="s">
        <v>151</v>
      </c>
      <c r="F932" s="22" t="s">
        <v>238</v>
      </c>
      <c r="G932" s="22">
        <v>10</v>
      </c>
      <c r="H932" s="22">
        <v>100</v>
      </c>
      <c r="I932" s="31">
        <v>32.623216560000003</v>
      </c>
      <c r="K932" s="55">
        <f t="shared" si="436"/>
        <v>0</v>
      </c>
      <c r="L932" s="321"/>
      <c r="M932" s="74">
        <f t="shared" si="437"/>
        <v>0</v>
      </c>
      <c r="N932" s="376" t="e">
        <f t="shared" si="473"/>
        <v>#REF!</v>
      </c>
      <c r="O932" s="374" t="e">
        <f>IF(B932="","",_xlfn.XLOOKUP(B932,#REF!,#REF!))</f>
        <v>#REF!</v>
      </c>
      <c r="P932" s="375">
        <f>IFERROR(IF(B932="","",_xlfn.XLOOKUP(B932,'[1]Order Sheet'!$A:$A,'[1]Order Sheet'!$T:$T)),0)</f>
        <v>0</v>
      </c>
      <c r="Q932" s="45"/>
      <c r="R932" s="303" t="e">
        <f t="shared" si="474"/>
        <v>#REF!</v>
      </c>
      <c r="S932" s="303" t="e">
        <f t="shared" si="475"/>
        <v>#REF!</v>
      </c>
      <c r="T932" s="376" t="e">
        <f t="shared" si="476"/>
        <v>#REF!</v>
      </c>
      <c r="U932" s="303">
        <f t="shared" si="484"/>
        <v>11.091893630400001</v>
      </c>
      <c r="V932" s="303">
        <f t="shared" si="485"/>
        <v>32.623216560000003</v>
      </c>
      <c r="W932" s="376" t="e">
        <f>(+U932-O932)/U932</f>
        <v>#REF!</v>
      </c>
      <c r="X932" s="303">
        <f t="shared" si="486"/>
        <v>0</v>
      </c>
    </row>
    <row r="933" spans="1:24" s="23" customFormat="1" ht="15">
      <c r="A933" s="26"/>
      <c r="B933" s="78"/>
      <c r="C933" s="65"/>
      <c r="D933" s="44"/>
      <c r="E933" s="45"/>
      <c r="F933" s="45"/>
      <c r="G933" s="45"/>
      <c r="H933" s="45"/>
      <c r="I933" s="48"/>
      <c r="K933" s="58"/>
      <c r="L933" s="324"/>
      <c r="M933" s="91"/>
      <c r="N933" s="376"/>
      <c r="Q933" s="45"/>
      <c r="R933" s="303"/>
      <c r="S933" s="303"/>
      <c r="T933" s="376"/>
      <c r="U933" s="303"/>
      <c r="V933" s="303"/>
      <c r="W933" s="376"/>
    </row>
    <row r="934" spans="1:24" s="23" customFormat="1" ht="15">
      <c r="A934" s="26"/>
      <c r="B934" s="78"/>
      <c r="C934" s="65"/>
      <c r="D934" s="44"/>
      <c r="E934" s="45"/>
      <c r="F934" s="45"/>
      <c r="G934" s="45"/>
      <c r="H934" s="45"/>
      <c r="I934" s="48"/>
      <c r="K934" s="58"/>
      <c r="L934" s="324"/>
      <c r="M934" s="91"/>
      <c r="N934" s="376"/>
      <c r="Q934" s="45"/>
      <c r="R934" s="303"/>
      <c r="S934" s="303"/>
      <c r="T934" s="376"/>
      <c r="U934" s="303"/>
      <c r="V934" s="303"/>
      <c r="W934" s="376"/>
    </row>
    <row r="935" spans="1:24" s="23" customFormat="1" ht="15">
      <c r="A935" s="26"/>
      <c r="B935" s="78"/>
      <c r="C935" s="65"/>
      <c r="D935" s="44"/>
      <c r="E935" s="45"/>
      <c r="F935" s="45"/>
      <c r="G935" s="45"/>
      <c r="H935" s="45"/>
      <c r="I935" s="48"/>
      <c r="K935" s="58"/>
      <c r="L935" s="324"/>
      <c r="M935" s="91"/>
      <c r="N935" s="376"/>
      <c r="Q935" s="45"/>
      <c r="R935" s="303"/>
      <c r="S935" s="303"/>
      <c r="T935" s="376"/>
      <c r="U935" s="303"/>
      <c r="V935" s="303"/>
      <c r="W935" s="376"/>
    </row>
    <row r="936" spans="1:24" s="23" customFormat="1" ht="16" thickBot="1">
      <c r="A936" s="27"/>
      <c r="B936" s="309" t="s">
        <v>283</v>
      </c>
      <c r="C936" s="359"/>
      <c r="D936" s="43"/>
      <c r="E936" s="39"/>
      <c r="F936" s="39"/>
      <c r="G936" s="39"/>
      <c r="H936" s="39"/>
      <c r="I936" s="40"/>
      <c r="K936" s="59"/>
      <c r="L936" s="325"/>
      <c r="M936" s="61"/>
      <c r="N936" s="376"/>
      <c r="Q936" s="45"/>
      <c r="R936" s="303"/>
      <c r="S936" s="303"/>
      <c r="T936" s="376"/>
      <c r="U936" s="303"/>
      <c r="V936" s="303"/>
      <c r="W936" s="376"/>
    </row>
    <row r="937" spans="1:24" ht="15">
      <c r="B937" s="65"/>
      <c r="C937" s="65"/>
      <c r="D937" s="79"/>
      <c r="E937" s="45"/>
      <c r="F937" s="45"/>
      <c r="G937" s="45"/>
      <c r="H937" s="45"/>
      <c r="I937" s="46"/>
      <c r="K937" s="46"/>
      <c r="L937" s="315"/>
      <c r="M937" s="24"/>
      <c r="N937" s="376"/>
      <c r="Q937" s="45"/>
      <c r="R937" s="303"/>
      <c r="S937" s="303"/>
      <c r="T937" s="376"/>
      <c r="U937" s="303"/>
      <c r="V937" s="303"/>
      <c r="W937" s="376"/>
    </row>
    <row r="938" spans="1:24" s="6" customFormat="1" ht="15" customHeight="1">
      <c r="B938" s="7"/>
      <c r="C938" s="7"/>
      <c r="D938" s="8"/>
      <c r="H938" s="9"/>
      <c r="I938" s="10"/>
      <c r="K938" s="53"/>
      <c r="L938" s="276"/>
      <c r="M938" s="60"/>
      <c r="N938" s="376"/>
      <c r="Q938" s="45"/>
      <c r="R938" s="303"/>
      <c r="S938" s="303"/>
      <c r="T938" s="376"/>
      <c r="U938" s="303"/>
      <c r="V938" s="303"/>
      <c r="W938" s="376"/>
    </row>
    <row r="939" spans="1:24" s="6" customFormat="1" ht="15" customHeight="1">
      <c r="B939" s="391" t="s">
        <v>225</v>
      </c>
      <c r="C939" s="391"/>
      <c r="D939" s="391"/>
      <c r="E939" s="391"/>
      <c r="F939" s="391"/>
      <c r="G939" s="391"/>
      <c r="H939" s="391"/>
      <c r="I939" s="10"/>
      <c r="K939" s="10"/>
      <c r="L939" s="276"/>
      <c r="M939" s="60"/>
      <c r="N939" s="376"/>
      <c r="Q939" s="45"/>
      <c r="R939" s="303"/>
      <c r="S939" s="303"/>
      <c r="T939" s="376"/>
      <c r="U939" s="303"/>
      <c r="V939" s="303"/>
      <c r="W939" s="376"/>
    </row>
    <row r="940" spans="1:24" ht="15" customHeight="1">
      <c r="B940" s="391"/>
      <c r="C940" s="391"/>
      <c r="D940" s="391"/>
      <c r="E940" s="391"/>
      <c r="F940" s="391"/>
      <c r="G940" s="391"/>
      <c r="H940" s="391"/>
      <c r="N940" s="376"/>
      <c r="Q940" s="45"/>
      <c r="R940" s="303"/>
      <c r="S940" s="303"/>
      <c r="T940" s="376"/>
      <c r="U940" s="303"/>
      <c r="V940" s="303"/>
      <c r="W940" s="376"/>
    </row>
    <row r="941" spans="1:24" ht="15" customHeight="1">
      <c r="A941" s="34"/>
      <c r="B941" s="391"/>
      <c r="C941" s="391"/>
      <c r="D941" s="391"/>
      <c r="E941" s="391"/>
      <c r="F941" s="391"/>
      <c r="G941" s="391"/>
      <c r="H941" s="391"/>
      <c r="I941" s="12"/>
      <c r="K941" s="24"/>
      <c r="L941" s="279"/>
      <c r="M941" s="90"/>
      <c r="N941" s="376"/>
      <c r="Q941" s="45"/>
      <c r="R941" s="303"/>
      <c r="S941" s="303"/>
      <c r="T941" s="376"/>
      <c r="U941" s="303"/>
      <c r="V941" s="303"/>
      <c r="W941" s="376"/>
    </row>
    <row r="942" spans="1:24" s="14" customFormat="1" ht="20">
      <c r="A942" s="15"/>
      <c r="B942" s="13"/>
      <c r="C942" s="13"/>
      <c r="D942" s="16"/>
      <c r="H942" s="67"/>
      <c r="I942" s="17"/>
      <c r="J942" s="2"/>
      <c r="K942" s="46"/>
      <c r="L942" s="285"/>
      <c r="M942" s="46"/>
      <c r="N942" s="376"/>
      <c r="Q942" s="45"/>
      <c r="R942" s="303"/>
      <c r="S942" s="303"/>
      <c r="T942" s="376"/>
      <c r="U942" s="303"/>
      <c r="V942" s="303"/>
      <c r="W942" s="376"/>
    </row>
    <row r="943" spans="1:24" s="14" customFormat="1" ht="19.5" customHeight="1">
      <c r="A943" s="317" t="s">
        <v>275</v>
      </c>
      <c r="B943" s="13"/>
      <c r="C943" s="13"/>
      <c r="D943" s="16"/>
      <c r="H943" s="283" t="s">
        <v>255</v>
      </c>
      <c r="I943" s="17"/>
      <c r="J943" s="2"/>
      <c r="K943" s="46"/>
      <c r="L943" s="279"/>
      <c r="M943" s="24"/>
      <c r="N943" s="376"/>
      <c r="Q943" s="45"/>
      <c r="R943" s="303"/>
      <c r="S943" s="303"/>
      <c r="T943" s="376"/>
      <c r="U943" s="303"/>
      <c r="V943" s="303"/>
      <c r="W943" s="376"/>
    </row>
    <row r="944" spans="1:24" s="14" customFormat="1" ht="21" thickBot="1">
      <c r="A944" s="15"/>
      <c r="B944" s="13"/>
      <c r="C944" s="13"/>
      <c r="D944" s="16"/>
      <c r="H944" s="67"/>
      <c r="I944" s="18"/>
      <c r="J944" s="2"/>
      <c r="K944" s="46"/>
      <c r="L944" s="285"/>
      <c r="M944" s="46"/>
      <c r="N944" s="376"/>
      <c r="Q944" s="45"/>
      <c r="R944" s="303"/>
      <c r="S944" s="303"/>
      <c r="T944" s="376"/>
      <c r="U944" s="303"/>
      <c r="V944" s="303"/>
      <c r="W944" s="376"/>
    </row>
    <row r="945" spans="1:24" s="19" customFormat="1" ht="15" customHeight="1">
      <c r="A945" s="286" t="s">
        <v>9</v>
      </c>
      <c r="B945" s="287"/>
      <c r="C945" s="287"/>
      <c r="D945" s="288" t="s">
        <v>13</v>
      </c>
      <c r="E945" s="289"/>
      <c r="F945" s="289"/>
      <c r="G945" s="390" t="s">
        <v>24</v>
      </c>
      <c r="H945" s="390"/>
      <c r="I945" s="290"/>
      <c r="J945" s="1"/>
      <c r="K945" s="291" t="s">
        <v>2</v>
      </c>
      <c r="L945" s="292" t="s">
        <v>3</v>
      </c>
      <c r="M945" s="293"/>
      <c r="N945" s="376"/>
      <c r="Q945" s="45"/>
      <c r="R945" s="303"/>
      <c r="S945" s="303"/>
      <c r="T945" s="376"/>
      <c r="U945" s="303"/>
      <c r="V945" s="303"/>
      <c r="W945" s="376"/>
    </row>
    <row r="946" spans="1:24" s="19" customFormat="1" ht="15" customHeight="1" thickBot="1">
      <c r="A946" s="294"/>
      <c r="B946" s="295" t="s">
        <v>4</v>
      </c>
      <c r="C946" s="295"/>
      <c r="D946" s="296" t="s">
        <v>14</v>
      </c>
      <c r="E946" s="297" t="s">
        <v>5</v>
      </c>
      <c r="F946" s="297" t="s">
        <v>150</v>
      </c>
      <c r="G946" s="297" t="s">
        <v>22</v>
      </c>
      <c r="H946" s="297" t="s">
        <v>23</v>
      </c>
      <c r="I946" s="298"/>
      <c r="J946" s="1"/>
      <c r="K946" s="299" t="s">
        <v>6</v>
      </c>
      <c r="L946" s="300" t="s">
        <v>7</v>
      </c>
      <c r="M946" s="301" t="s">
        <v>8</v>
      </c>
      <c r="N946" s="376"/>
      <c r="Q946" s="45"/>
      <c r="R946" s="303"/>
      <c r="S946" s="303"/>
      <c r="T946" s="376"/>
      <c r="U946" s="303"/>
      <c r="V946" s="303"/>
      <c r="W946" s="376"/>
    </row>
    <row r="947" spans="1:24" s="23" customFormat="1" ht="16">
      <c r="A947" s="80" t="s">
        <v>286</v>
      </c>
      <c r="B947" s="62">
        <v>8378708089800</v>
      </c>
      <c r="C947" s="355"/>
      <c r="D947" s="145" t="s">
        <v>244</v>
      </c>
      <c r="E947" s="29" t="s">
        <v>151</v>
      </c>
      <c r="F947" s="29" t="s">
        <v>161</v>
      </c>
      <c r="G947" s="29">
        <v>1</v>
      </c>
      <c r="H947" s="29">
        <v>25</v>
      </c>
      <c r="I947" s="30">
        <v>54.626400000000004</v>
      </c>
      <c r="K947" s="54">
        <f t="shared" si="436"/>
        <v>0</v>
      </c>
      <c r="L947" s="320"/>
      <c r="M947" s="77">
        <f t="shared" si="437"/>
        <v>0</v>
      </c>
      <c r="N947" s="376" t="e">
        <f t="shared" si="473"/>
        <v>#REF!</v>
      </c>
      <c r="O947" s="374" t="e">
        <f>IF(B947="","",_xlfn.XLOOKUP(B947,#REF!,#REF!))</f>
        <v>#REF!</v>
      </c>
      <c r="P947" s="375">
        <f>IFERROR(IF(B947="","",_xlfn.XLOOKUP(B947,'[1]Order Sheet'!$A:$A,'[1]Order Sheet'!$T:$T)),0)</f>
        <v>84</v>
      </c>
      <c r="Q947" s="45"/>
      <c r="R947" s="303" t="e">
        <f t="shared" si="474"/>
        <v>#REF!</v>
      </c>
      <c r="S947" s="303" t="e">
        <f t="shared" si="475"/>
        <v>#REF!</v>
      </c>
      <c r="T947" s="376" t="e">
        <f t="shared" si="476"/>
        <v>#REF!</v>
      </c>
      <c r="U947" s="303" t="e">
        <f t="shared" si="477"/>
        <v>#REF!</v>
      </c>
      <c r="V947" s="303">
        <f>+I947</f>
        <v>54.626400000000004</v>
      </c>
      <c r="W947" s="376" t="e">
        <f>(+U947-O947)/U947</f>
        <v>#REF!</v>
      </c>
      <c r="X947" s="303">
        <f>+V947-I947</f>
        <v>0</v>
      </c>
    </row>
    <row r="948" spans="1:24" s="23" customFormat="1" ht="15">
      <c r="A948" s="26"/>
      <c r="B948" s="78"/>
      <c r="C948" s="65"/>
      <c r="D948" s="44"/>
      <c r="E948" s="45"/>
      <c r="F948" s="45"/>
      <c r="G948" s="45"/>
      <c r="H948" s="45"/>
      <c r="I948" s="48"/>
      <c r="K948" s="58"/>
      <c r="L948" s="324"/>
      <c r="M948" s="91"/>
      <c r="N948" s="376"/>
      <c r="Q948" s="45"/>
      <c r="R948" s="303"/>
      <c r="S948" s="303"/>
      <c r="T948" s="376"/>
      <c r="U948" s="303"/>
      <c r="V948" s="303"/>
      <c r="W948" s="376"/>
    </row>
    <row r="949" spans="1:24" s="23" customFormat="1" ht="15">
      <c r="A949" s="26"/>
      <c r="B949" s="78"/>
      <c r="C949" s="65"/>
      <c r="D949" s="44"/>
      <c r="E949" s="45"/>
      <c r="F949" s="45"/>
      <c r="G949" s="45"/>
      <c r="H949" s="45"/>
      <c r="I949" s="48"/>
      <c r="K949" s="58"/>
      <c r="L949" s="324"/>
      <c r="M949" s="91"/>
      <c r="N949" s="376"/>
      <c r="Q949" s="45"/>
      <c r="R949" s="303"/>
      <c r="S949" s="303"/>
      <c r="T949" s="376"/>
      <c r="U949" s="303"/>
      <c r="V949" s="303"/>
      <c r="W949" s="376"/>
    </row>
    <row r="950" spans="1:24" s="23" customFormat="1" ht="15">
      <c r="A950" s="26"/>
      <c r="B950" s="78"/>
      <c r="C950" s="65"/>
      <c r="D950" s="44"/>
      <c r="E950" s="45"/>
      <c r="F950" s="45"/>
      <c r="G950" s="45"/>
      <c r="H950" s="45"/>
      <c r="I950" s="48"/>
      <c r="K950" s="58"/>
      <c r="L950" s="324"/>
      <c r="M950" s="91"/>
      <c r="N950" s="376"/>
      <c r="Q950" s="45"/>
      <c r="R950" s="303"/>
      <c r="S950" s="303"/>
      <c r="T950" s="376"/>
      <c r="U950" s="303"/>
      <c r="V950" s="303"/>
      <c r="W950" s="376"/>
    </row>
    <row r="951" spans="1:24" s="23" customFormat="1" ht="15">
      <c r="A951" s="26"/>
      <c r="B951" s="78"/>
      <c r="C951" s="65"/>
      <c r="D951" s="44"/>
      <c r="E951" s="45"/>
      <c r="F951" s="45"/>
      <c r="G951" s="45"/>
      <c r="H951" s="45"/>
      <c r="I951" s="48"/>
      <c r="K951" s="58"/>
      <c r="L951" s="324"/>
      <c r="M951" s="91"/>
      <c r="N951" s="376"/>
      <c r="Q951" s="45"/>
      <c r="R951" s="303"/>
      <c r="S951" s="303"/>
      <c r="T951" s="376"/>
      <c r="U951" s="303"/>
      <c r="V951" s="303"/>
      <c r="W951" s="376"/>
    </row>
    <row r="952" spans="1:24" s="23" customFormat="1" ht="16" thickBot="1">
      <c r="A952" s="27"/>
      <c r="B952" s="309" t="s">
        <v>284</v>
      </c>
      <c r="C952" s="359"/>
      <c r="D952" s="43"/>
      <c r="E952" s="39"/>
      <c r="F952" s="39"/>
      <c r="G952" s="39"/>
      <c r="H952" s="39"/>
      <c r="I952" s="40"/>
      <c r="K952" s="59"/>
      <c r="L952" s="325"/>
      <c r="M952" s="61"/>
      <c r="N952" s="376"/>
      <c r="Q952" s="45"/>
      <c r="R952" s="303"/>
      <c r="S952" s="303"/>
      <c r="T952" s="376"/>
      <c r="U952" s="303"/>
      <c r="V952" s="303"/>
      <c r="W952" s="376"/>
    </row>
    <row r="953" spans="1:24" s="23" customFormat="1" ht="16">
      <c r="A953" s="80" t="s">
        <v>234</v>
      </c>
      <c r="B953" s="62">
        <v>8379608089800</v>
      </c>
      <c r="C953" s="355"/>
      <c r="D953" s="145" t="s">
        <v>244</v>
      </c>
      <c r="E953" s="29" t="s">
        <v>151</v>
      </c>
      <c r="F953" s="29" t="s">
        <v>161</v>
      </c>
      <c r="G953" s="29">
        <v>1</v>
      </c>
      <c r="H953" s="29">
        <v>25</v>
      </c>
      <c r="I953" s="30">
        <v>44.571600000000004</v>
      </c>
      <c r="K953" s="54">
        <f>I953*$M$4</f>
        <v>0</v>
      </c>
      <c r="L953" s="320"/>
      <c r="M953" s="77">
        <f>L953*K953</f>
        <v>0</v>
      </c>
      <c r="N953" s="376" t="e">
        <f t="shared" si="473"/>
        <v>#REF!</v>
      </c>
      <c r="O953" s="374" t="e">
        <f>IF(B953="","",_xlfn.XLOOKUP(B953,#REF!,#REF!))</f>
        <v>#REF!</v>
      </c>
      <c r="P953" s="375">
        <f>IFERROR(IF(B953="","",_xlfn.XLOOKUP(B953,'[1]Order Sheet'!$A:$A,'[1]Order Sheet'!$T:$T)),0)</f>
        <v>261</v>
      </c>
      <c r="Q953" s="45"/>
      <c r="R953" s="303" t="e">
        <f t="shared" si="474"/>
        <v>#REF!</v>
      </c>
      <c r="S953" s="303" t="e">
        <f t="shared" si="475"/>
        <v>#REF!</v>
      </c>
      <c r="T953" s="376" t="e">
        <f t="shared" si="476"/>
        <v>#REF!</v>
      </c>
      <c r="U953" s="303" t="e">
        <f t="shared" si="477"/>
        <v>#REF!</v>
      </c>
      <c r="V953" s="303">
        <f>+I953</f>
        <v>44.571600000000004</v>
      </c>
      <c r="W953" s="376" t="e">
        <f>(+U953-O953)/U953</f>
        <v>#REF!</v>
      </c>
      <c r="X953" s="303">
        <f>+V953-I953</f>
        <v>0</v>
      </c>
    </row>
    <row r="954" spans="1:24" s="23" customFormat="1" ht="15">
      <c r="A954" s="26"/>
      <c r="B954" s="78"/>
      <c r="C954" s="65"/>
      <c r="D954" s="44"/>
      <c r="E954" s="45"/>
      <c r="F954" s="45"/>
      <c r="G954" s="45"/>
      <c r="H954" s="45"/>
      <c r="I954" s="48"/>
      <c r="K954" s="58"/>
      <c r="L954" s="324"/>
      <c r="M954" s="91"/>
      <c r="N954" s="376"/>
      <c r="Q954" s="45"/>
      <c r="R954" s="303"/>
      <c r="S954" s="303"/>
      <c r="T954" s="376"/>
      <c r="U954" s="303"/>
      <c r="V954" s="303"/>
      <c r="W954" s="376"/>
    </row>
    <row r="955" spans="1:24" s="23" customFormat="1" ht="15">
      <c r="A955" s="26"/>
      <c r="B955" s="78"/>
      <c r="C955" s="65"/>
      <c r="D955" s="44"/>
      <c r="E955" s="45"/>
      <c r="F955" s="45"/>
      <c r="G955" s="45"/>
      <c r="H955" s="45"/>
      <c r="I955" s="48"/>
      <c r="K955" s="58"/>
      <c r="L955" s="324"/>
      <c r="M955" s="91"/>
      <c r="N955" s="376"/>
      <c r="Q955" s="45"/>
      <c r="R955" s="303"/>
      <c r="S955" s="303"/>
      <c r="T955" s="376"/>
      <c r="U955" s="303"/>
      <c r="V955" s="303"/>
      <c r="W955" s="376"/>
    </row>
    <row r="956" spans="1:24" s="23" customFormat="1" ht="15">
      <c r="A956" s="26"/>
      <c r="B956" s="78"/>
      <c r="C956" s="65"/>
      <c r="D956" s="44"/>
      <c r="E956" s="45"/>
      <c r="F956" s="45"/>
      <c r="G956" s="45"/>
      <c r="H956" s="45"/>
      <c r="I956" s="48"/>
      <c r="K956" s="58"/>
      <c r="L956" s="324"/>
      <c r="M956" s="91"/>
      <c r="N956" s="376"/>
      <c r="Q956" s="45"/>
      <c r="R956" s="303"/>
      <c r="S956" s="303"/>
      <c r="T956" s="376"/>
      <c r="U956" s="303"/>
      <c r="V956" s="303"/>
      <c r="W956" s="376"/>
    </row>
    <row r="957" spans="1:24" s="23" customFormat="1" ht="15">
      <c r="A957" s="26"/>
      <c r="B957" s="78"/>
      <c r="C957" s="65"/>
      <c r="D957" s="44"/>
      <c r="E957" s="45"/>
      <c r="F957" s="45"/>
      <c r="G957" s="45"/>
      <c r="H957" s="45"/>
      <c r="I957" s="48"/>
      <c r="K957" s="58"/>
      <c r="L957" s="324"/>
      <c r="M957" s="91"/>
      <c r="N957" s="376"/>
      <c r="Q957" s="45"/>
      <c r="R957" s="303"/>
      <c r="S957" s="303"/>
      <c r="T957" s="376"/>
      <c r="U957" s="303"/>
      <c r="V957" s="303"/>
      <c r="W957" s="376"/>
    </row>
    <row r="958" spans="1:24" s="23" customFormat="1" ht="16" thickBot="1">
      <c r="A958" s="27"/>
      <c r="B958" s="309" t="s">
        <v>284</v>
      </c>
      <c r="C958" s="359"/>
      <c r="D958" s="43"/>
      <c r="E958" s="39"/>
      <c r="F958" s="39"/>
      <c r="G958" s="39"/>
      <c r="H958" s="39"/>
      <c r="I958" s="40"/>
      <c r="K958" s="59"/>
      <c r="L958" s="325"/>
      <c r="M958" s="61"/>
      <c r="N958" s="376"/>
      <c r="Q958" s="45"/>
      <c r="R958" s="303"/>
      <c r="S958" s="303"/>
      <c r="T958" s="376"/>
      <c r="U958" s="303"/>
      <c r="V958" s="303"/>
      <c r="W958" s="376"/>
    </row>
    <row r="959" spans="1:24" s="23" customFormat="1" ht="16">
      <c r="A959" s="80" t="s">
        <v>287</v>
      </c>
      <c r="B959" s="62">
        <v>8378808089800</v>
      </c>
      <c r="C959" s="355"/>
      <c r="D959" s="145" t="s">
        <v>244</v>
      </c>
      <c r="E959" s="29" t="s">
        <v>151</v>
      </c>
      <c r="F959" s="29" t="s">
        <v>161</v>
      </c>
      <c r="G959" s="29">
        <v>1</v>
      </c>
      <c r="H959" s="29">
        <v>25</v>
      </c>
      <c r="I959" s="30">
        <v>54.626400000000004</v>
      </c>
      <c r="K959" s="54">
        <f t="shared" si="436"/>
        <v>0</v>
      </c>
      <c r="L959" s="320"/>
      <c r="M959" s="77">
        <f t="shared" si="437"/>
        <v>0</v>
      </c>
      <c r="N959" s="376" t="e">
        <f t="shared" si="473"/>
        <v>#REF!</v>
      </c>
      <c r="O959" s="374" t="e">
        <f>IF(B959="","",_xlfn.XLOOKUP(B959,#REF!,#REF!))</f>
        <v>#REF!</v>
      </c>
      <c r="P959" s="375">
        <f>IFERROR(IF(B959="","",_xlfn.XLOOKUP(B959,'[1]Order Sheet'!$A:$A,'[1]Order Sheet'!$T:$T)),0)</f>
        <v>114</v>
      </c>
      <c r="Q959" s="45"/>
      <c r="R959" s="303" t="e">
        <f t="shared" si="474"/>
        <v>#REF!</v>
      </c>
      <c r="S959" s="303" t="e">
        <f t="shared" si="475"/>
        <v>#REF!</v>
      </c>
      <c r="T959" s="376" t="e">
        <f t="shared" si="476"/>
        <v>#REF!</v>
      </c>
      <c r="U959" s="303" t="e">
        <f t="shared" si="477"/>
        <v>#REF!</v>
      </c>
      <c r="V959" s="303">
        <f>+I959</f>
        <v>54.626400000000004</v>
      </c>
      <c r="W959" s="376" t="e">
        <f>(+U959-O959)/U959</f>
        <v>#REF!</v>
      </c>
      <c r="X959" s="303">
        <f>+V959-I959</f>
        <v>0</v>
      </c>
    </row>
    <row r="960" spans="1:24" s="23" customFormat="1" ht="15">
      <c r="A960" s="26"/>
      <c r="B960" s="63">
        <v>8378808089900</v>
      </c>
      <c r="C960" s="356"/>
      <c r="D960" s="146" t="s">
        <v>245</v>
      </c>
      <c r="E960" s="22" t="s">
        <v>151</v>
      </c>
      <c r="F960" s="22" t="s">
        <v>161</v>
      </c>
      <c r="G960" s="22">
        <v>1</v>
      </c>
      <c r="H960" s="22">
        <v>25</v>
      </c>
      <c r="I960" s="31">
        <v>58.827600000000004</v>
      </c>
      <c r="K960" s="55">
        <f t="shared" si="436"/>
        <v>0</v>
      </c>
      <c r="L960" s="321"/>
      <c r="M960" s="74">
        <f t="shared" si="437"/>
        <v>0</v>
      </c>
      <c r="N960" s="376" t="e">
        <f t="shared" si="473"/>
        <v>#REF!</v>
      </c>
      <c r="O960" s="374" t="e">
        <f>IF(B960="","",_xlfn.XLOOKUP(B960,#REF!,#REF!))</f>
        <v>#REF!</v>
      </c>
      <c r="P960" s="375">
        <f>IFERROR(IF(B960="","",_xlfn.XLOOKUP(B960,'[1]Order Sheet'!$A:$A,'[1]Order Sheet'!$T:$T)),0)</f>
        <v>6</v>
      </c>
      <c r="Q960" s="45"/>
      <c r="R960" s="303" t="e">
        <f t="shared" si="474"/>
        <v>#REF!</v>
      </c>
      <c r="S960" s="303" t="e">
        <f t="shared" si="475"/>
        <v>#REF!</v>
      </c>
      <c r="T960" s="376" t="e">
        <f t="shared" si="476"/>
        <v>#REF!</v>
      </c>
      <c r="U960" s="303">
        <f t="shared" ref="U960" si="487">+V960*0.34</f>
        <v>20.001384000000002</v>
      </c>
      <c r="V960" s="303">
        <f>+I960</f>
        <v>58.827600000000004</v>
      </c>
      <c r="W960" s="376" t="e">
        <f>(+U960-O960)/U960</f>
        <v>#REF!</v>
      </c>
      <c r="X960" s="303">
        <f>+V960-I960</f>
        <v>0</v>
      </c>
    </row>
    <row r="961" spans="1:24" s="23" customFormat="1" ht="15">
      <c r="A961" s="26"/>
      <c r="B961" s="78"/>
      <c r="C961" s="65"/>
      <c r="D961" s="147"/>
      <c r="E961" s="45"/>
      <c r="F961" s="45"/>
      <c r="G961" s="45"/>
      <c r="H961" s="45"/>
      <c r="I961" s="48"/>
      <c r="K961" s="58"/>
      <c r="L961" s="324"/>
      <c r="M961" s="91"/>
      <c r="N961" s="376"/>
      <c r="Q961" s="45"/>
      <c r="R961" s="303"/>
      <c r="S961" s="303"/>
      <c r="T961" s="376"/>
      <c r="U961" s="303"/>
      <c r="V961" s="303"/>
      <c r="W961" s="376"/>
    </row>
    <row r="962" spans="1:24" s="23" customFormat="1" ht="15">
      <c r="A962" s="26"/>
      <c r="B962" s="78"/>
      <c r="C962" s="65"/>
      <c r="D962" s="147"/>
      <c r="E962" s="45"/>
      <c r="F962" s="45"/>
      <c r="G962" s="45"/>
      <c r="H962" s="45"/>
      <c r="I962" s="48"/>
      <c r="K962" s="58"/>
      <c r="L962" s="324"/>
      <c r="M962" s="91"/>
      <c r="N962" s="376"/>
      <c r="Q962" s="45"/>
      <c r="R962" s="303"/>
      <c r="S962" s="303"/>
      <c r="T962" s="376"/>
      <c r="U962" s="303"/>
      <c r="V962" s="303"/>
      <c r="W962" s="376"/>
    </row>
    <row r="963" spans="1:24" s="23" customFormat="1" ht="15">
      <c r="A963" s="26"/>
      <c r="B963" s="78"/>
      <c r="C963" s="65"/>
      <c r="D963" s="147"/>
      <c r="E963" s="45"/>
      <c r="F963" s="45"/>
      <c r="G963" s="45"/>
      <c r="H963" s="45"/>
      <c r="I963" s="48"/>
      <c r="K963" s="58"/>
      <c r="L963" s="324"/>
      <c r="M963" s="91"/>
      <c r="N963" s="376"/>
      <c r="Q963" s="45"/>
      <c r="R963" s="303"/>
      <c r="S963" s="303"/>
      <c r="T963" s="376"/>
      <c r="U963" s="303"/>
      <c r="V963" s="303"/>
      <c r="W963" s="376"/>
    </row>
    <row r="964" spans="1:24" s="23" customFormat="1" ht="16" thickBot="1">
      <c r="A964" s="27"/>
      <c r="B964" s="309" t="s">
        <v>288</v>
      </c>
      <c r="C964" s="359"/>
      <c r="D964" s="148"/>
      <c r="E964" s="39"/>
      <c r="F964" s="39"/>
      <c r="G964" s="39"/>
      <c r="H964" s="39"/>
      <c r="I964" s="40"/>
      <c r="K964" s="59"/>
      <c r="L964" s="325"/>
      <c r="M964" s="61"/>
      <c r="N964" s="376"/>
      <c r="Q964" s="45"/>
      <c r="R964" s="303"/>
      <c r="S964" s="303"/>
      <c r="T964" s="376"/>
      <c r="U964" s="303"/>
      <c r="V964" s="303"/>
      <c r="W964" s="376"/>
    </row>
    <row r="965" spans="1:24" s="23" customFormat="1" ht="16">
      <c r="A965" s="80" t="s">
        <v>285</v>
      </c>
      <c r="B965" s="62">
        <v>8379808089800</v>
      </c>
      <c r="C965" s="355"/>
      <c r="D965" s="145" t="s">
        <v>244</v>
      </c>
      <c r="E965" s="29" t="s">
        <v>151</v>
      </c>
      <c r="F965" s="29" t="s">
        <v>161</v>
      </c>
      <c r="G965" s="29">
        <v>1</v>
      </c>
      <c r="H965" s="29">
        <v>25</v>
      </c>
      <c r="I965" s="30">
        <v>42.314399999999999</v>
      </c>
      <c r="K965" s="54">
        <f t="shared" si="436"/>
        <v>0</v>
      </c>
      <c r="L965" s="320"/>
      <c r="M965" s="77">
        <f t="shared" si="437"/>
        <v>0</v>
      </c>
      <c r="N965" s="376" t="e">
        <f t="shared" si="473"/>
        <v>#REF!</v>
      </c>
      <c r="O965" s="374" t="e">
        <f>IF(B965="","",_xlfn.XLOOKUP(B965,#REF!,#REF!))</f>
        <v>#REF!</v>
      </c>
      <c r="P965" s="375">
        <f>IFERROR(IF(B965="","",_xlfn.XLOOKUP(B965,'[1]Order Sheet'!$A:$A,'[1]Order Sheet'!$T:$T)),0)</f>
        <v>991</v>
      </c>
      <c r="Q965" s="45"/>
      <c r="R965" s="303" t="e">
        <f t="shared" si="474"/>
        <v>#REF!</v>
      </c>
      <c r="S965" s="303" t="e">
        <f t="shared" si="475"/>
        <v>#REF!</v>
      </c>
      <c r="T965" s="376" t="e">
        <f t="shared" si="476"/>
        <v>#REF!</v>
      </c>
      <c r="U965" s="303" t="e">
        <f t="shared" si="477"/>
        <v>#REF!</v>
      </c>
      <c r="V965" s="303">
        <f t="shared" ref="V965:V966" si="488">+I965</f>
        <v>42.314399999999999</v>
      </c>
      <c r="W965" s="376" t="e">
        <f>(+U965-O965)/U965</f>
        <v>#REF!</v>
      </c>
      <c r="X965" s="303">
        <f t="shared" ref="X965:X966" si="489">+V965-I965</f>
        <v>0</v>
      </c>
    </row>
    <row r="966" spans="1:24" s="23" customFormat="1" ht="15">
      <c r="A966" s="26"/>
      <c r="B966" s="63">
        <v>8379808089900</v>
      </c>
      <c r="C966" s="356"/>
      <c r="D966" s="146" t="s">
        <v>245</v>
      </c>
      <c r="E966" s="22" t="s">
        <v>151</v>
      </c>
      <c r="F966" s="22" t="s">
        <v>161</v>
      </c>
      <c r="G966" s="22">
        <v>1</v>
      </c>
      <c r="H966" s="22">
        <v>25</v>
      </c>
      <c r="I966" s="31">
        <v>49.312800000000003</v>
      </c>
      <c r="K966" s="55">
        <f t="shared" si="436"/>
        <v>0</v>
      </c>
      <c r="L966" s="321"/>
      <c r="M966" s="74">
        <f t="shared" si="437"/>
        <v>0</v>
      </c>
      <c r="N966" s="376" t="e">
        <f t="shared" si="473"/>
        <v>#REF!</v>
      </c>
      <c r="O966" s="374" t="e">
        <f>IF(B966="","",_xlfn.XLOOKUP(B966,#REF!,#REF!))</f>
        <v>#REF!</v>
      </c>
      <c r="P966" s="375">
        <f>IFERROR(IF(B966="","",_xlfn.XLOOKUP(B966,'[1]Order Sheet'!$A:$A,'[1]Order Sheet'!$T:$T)),0)</f>
        <v>182</v>
      </c>
      <c r="Q966" s="45"/>
      <c r="R966" s="303" t="e">
        <f t="shared" si="474"/>
        <v>#REF!</v>
      </c>
      <c r="S966" s="303" t="e">
        <f t="shared" si="475"/>
        <v>#REF!</v>
      </c>
      <c r="T966" s="376" t="e">
        <f t="shared" si="476"/>
        <v>#REF!</v>
      </c>
      <c r="U966" s="303" t="e">
        <f t="shared" si="477"/>
        <v>#REF!</v>
      </c>
      <c r="V966" s="303">
        <f t="shared" si="488"/>
        <v>49.312800000000003</v>
      </c>
      <c r="W966" s="376" t="e">
        <f>(+U966-O966)/U966</f>
        <v>#REF!</v>
      </c>
      <c r="X966" s="303">
        <f t="shared" si="489"/>
        <v>0</v>
      </c>
    </row>
    <row r="967" spans="1:24" s="23" customFormat="1" ht="15">
      <c r="A967" s="26"/>
      <c r="B967" s="78"/>
      <c r="C967" s="65"/>
      <c r="D967" s="44"/>
      <c r="E967" s="45"/>
      <c r="F967" s="45"/>
      <c r="G967" s="45"/>
      <c r="H967" s="45"/>
      <c r="I967" s="48"/>
      <c r="K967" s="58"/>
      <c r="L967" s="324"/>
      <c r="M967" s="91"/>
      <c r="N967" s="376"/>
      <c r="Q967" s="45"/>
      <c r="R967" s="303"/>
      <c r="S967" s="303"/>
      <c r="T967" s="376"/>
      <c r="U967" s="303"/>
      <c r="V967" s="303"/>
      <c r="W967" s="376"/>
    </row>
    <row r="968" spans="1:24" s="23" customFormat="1" ht="15">
      <c r="A968" s="26"/>
      <c r="B968" s="78"/>
      <c r="C968" s="65"/>
      <c r="D968" s="44"/>
      <c r="E968" s="45"/>
      <c r="F968" s="45"/>
      <c r="G968" s="45"/>
      <c r="H968" s="45"/>
      <c r="I968" s="48"/>
      <c r="K968" s="58"/>
      <c r="L968" s="324"/>
      <c r="M968" s="91"/>
      <c r="N968" s="376"/>
      <c r="Q968" s="45"/>
      <c r="R968" s="303"/>
      <c r="S968" s="303"/>
      <c r="T968" s="376"/>
      <c r="U968" s="303"/>
      <c r="V968" s="303"/>
      <c r="W968" s="376"/>
    </row>
    <row r="969" spans="1:24" s="23" customFormat="1" ht="15">
      <c r="A969" s="26"/>
      <c r="B969" s="78"/>
      <c r="C969" s="65"/>
      <c r="D969" s="44"/>
      <c r="E969" s="45"/>
      <c r="F969" s="45"/>
      <c r="G969" s="45"/>
      <c r="H969" s="45"/>
      <c r="I969" s="48"/>
      <c r="K969" s="58"/>
      <c r="L969" s="324"/>
      <c r="M969" s="91"/>
      <c r="N969" s="376"/>
      <c r="Q969" s="45"/>
      <c r="R969" s="303"/>
      <c r="S969" s="303"/>
      <c r="T969" s="376"/>
      <c r="U969" s="303"/>
      <c r="V969" s="303"/>
      <c r="W969" s="376"/>
    </row>
    <row r="970" spans="1:24" s="23" customFormat="1" ht="16" thickBot="1">
      <c r="A970" s="27"/>
      <c r="B970" s="309" t="s">
        <v>288</v>
      </c>
      <c r="C970" s="359"/>
      <c r="D970" s="43"/>
      <c r="E970" s="39"/>
      <c r="F970" s="39"/>
      <c r="G970" s="39"/>
      <c r="H970" s="39"/>
      <c r="I970" s="40"/>
      <c r="K970" s="59"/>
      <c r="L970" s="325"/>
      <c r="M970" s="61"/>
      <c r="N970" s="376"/>
      <c r="Q970" s="45"/>
      <c r="R970" s="303"/>
      <c r="S970" s="303"/>
      <c r="T970" s="376"/>
      <c r="U970" s="303"/>
      <c r="V970" s="303"/>
      <c r="W970" s="376"/>
    </row>
    <row r="971" spans="1:24" s="23" customFormat="1" ht="15">
      <c r="B971" s="76"/>
      <c r="C971" s="76"/>
      <c r="D971" s="44"/>
      <c r="H971" s="45"/>
      <c r="I971" s="46"/>
      <c r="K971" s="46"/>
      <c r="L971" s="281"/>
      <c r="M971" s="24"/>
      <c r="U971" s="303"/>
      <c r="V971" s="303"/>
    </row>
    <row r="972" spans="1:24" s="105" customFormat="1" ht="21" customHeight="1">
      <c r="A972" s="350" t="s">
        <v>256</v>
      </c>
      <c r="B972" s="351"/>
      <c r="C972" s="351"/>
      <c r="D972" s="104"/>
      <c r="H972" s="85"/>
      <c r="I972" s="106"/>
      <c r="K972" s="106"/>
      <c r="L972" s="352"/>
      <c r="M972" s="107"/>
      <c r="U972" s="386"/>
      <c r="V972" s="386"/>
    </row>
    <row r="973" spans="1:24" s="105" customFormat="1" ht="21" customHeight="1">
      <c r="A973" s="353" t="s">
        <v>257</v>
      </c>
      <c r="B973" s="351"/>
      <c r="C973" s="351"/>
      <c r="D973" s="104"/>
      <c r="H973" s="85"/>
      <c r="I973" s="106"/>
      <c r="K973" s="106"/>
      <c r="L973" s="352"/>
      <c r="M973" s="107"/>
      <c r="U973" s="386"/>
      <c r="V973" s="386"/>
    </row>
    <row r="974" spans="1:24" s="105" customFormat="1" ht="21" customHeight="1">
      <c r="A974" s="353" t="s">
        <v>258</v>
      </c>
      <c r="B974" s="351"/>
      <c r="C974" s="351"/>
      <c r="D974" s="104"/>
      <c r="H974" s="85"/>
      <c r="I974" s="106"/>
      <c r="K974" s="106"/>
      <c r="L974" s="352"/>
      <c r="M974" s="107"/>
      <c r="U974" s="386"/>
      <c r="V974" s="386"/>
    </row>
    <row r="975" spans="1:24" s="105" customFormat="1" ht="21" customHeight="1">
      <c r="A975" s="353" t="s">
        <v>259</v>
      </c>
      <c r="B975" s="351"/>
      <c r="C975" s="351"/>
      <c r="D975" s="104"/>
      <c r="H975" s="85"/>
      <c r="I975" s="106"/>
      <c r="K975" s="106"/>
      <c r="L975" s="352"/>
      <c r="M975" s="107"/>
      <c r="U975" s="386"/>
      <c r="V975" s="386"/>
    </row>
    <row r="976" spans="1:24" s="105" customFormat="1" ht="21" customHeight="1">
      <c r="A976" s="353" t="s">
        <v>260</v>
      </c>
      <c r="B976" s="351"/>
      <c r="C976" s="351"/>
      <c r="D976" s="104"/>
      <c r="H976" s="85"/>
      <c r="I976" s="106"/>
      <c r="K976" s="106"/>
      <c r="L976" s="352"/>
      <c r="M976" s="107"/>
      <c r="U976" s="386"/>
      <c r="V976" s="386"/>
    </row>
    <row r="977" spans="1:22" s="105" customFormat="1" ht="21" customHeight="1">
      <c r="A977" s="353" t="s">
        <v>261</v>
      </c>
      <c r="B977" s="351"/>
      <c r="C977" s="351"/>
      <c r="D977" s="104"/>
      <c r="H977" s="85"/>
      <c r="I977" s="106"/>
      <c r="K977" s="106"/>
      <c r="L977" s="352"/>
      <c r="M977" s="107"/>
      <c r="U977" s="386"/>
      <c r="V977" s="386"/>
    </row>
    <row r="978" spans="1:22" s="105" customFormat="1" ht="21" customHeight="1">
      <c r="A978" s="353" t="s">
        <v>262</v>
      </c>
      <c r="B978" s="351"/>
      <c r="C978" s="351"/>
      <c r="D978" s="104"/>
      <c r="H978" s="85"/>
      <c r="I978" s="106"/>
      <c r="K978" s="106"/>
      <c r="L978" s="352"/>
      <c r="M978" s="107"/>
      <c r="U978" s="386"/>
      <c r="V978" s="386"/>
    </row>
    <row r="979" spans="1:22" s="105" customFormat="1" ht="21" customHeight="1">
      <c r="A979" s="353" t="s">
        <v>263</v>
      </c>
      <c r="B979" s="351"/>
      <c r="C979" s="351"/>
      <c r="D979" s="104"/>
      <c r="H979" s="85"/>
      <c r="I979" s="106"/>
      <c r="K979" s="106"/>
      <c r="L979" s="352"/>
      <c r="M979" s="107"/>
      <c r="U979" s="386"/>
      <c r="V979" s="386"/>
    </row>
    <row r="980" spans="1:22" s="105" customFormat="1" ht="21" customHeight="1">
      <c r="A980" s="353" t="s">
        <v>264</v>
      </c>
      <c r="B980" s="351"/>
      <c r="C980" s="351"/>
      <c r="D980" s="104"/>
      <c r="H980" s="85"/>
      <c r="I980" s="106"/>
      <c r="K980" s="106"/>
      <c r="L980" s="352"/>
      <c r="M980" s="107"/>
      <c r="U980" s="386"/>
      <c r="V980" s="386"/>
    </row>
    <row r="981" spans="1:22" s="105" customFormat="1" ht="21" customHeight="1">
      <c r="A981" s="353" t="s">
        <v>303</v>
      </c>
      <c r="B981" s="351"/>
      <c r="C981" s="351"/>
      <c r="D981" s="104"/>
      <c r="H981" s="85"/>
      <c r="I981" s="106"/>
      <c r="K981" s="106"/>
      <c r="L981" s="352"/>
      <c r="M981" s="107"/>
      <c r="U981" s="386"/>
      <c r="V981" s="386"/>
    </row>
    <row r="982" spans="1:22" s="105" customFormat="1" ht="21" customHeight="1">
      <c r="A982" s="353" t="s">
        <v>247</v>
      </c>
      <c r="B982" s="351"/>
      <c r="C982" s="351"/>
      <c r="D982" s="104"/>
      <c r="H982" s="85"/>
      <c r="I982" s="106"/>
      <c r="K982" s="106"/>
      <c r="L982" s="352"/>
      <c r="M982" s="107"/>
      <c r="U982" s="386"/>
      <c r="V982" s="386"/>
    </row>
    <row r="983" spans="1:22" s="105" customFormat="1" ht="21" customHeight="1">
      <c r="A983" s="353" t="s">
        <v>265</v>
      </c>
      <c r="B983" s="351"/>
      <c r="C983" s="351"/>
      <c r="D983" s="104"/>
      <c r="H983" s="85"/>
      <c r="I983" s="106"/>
      <c r="K983" s="106"/>
      <c r="L983" s="352"/>
      <c r="M983" s="107"/>
      <c r="U983" s="386"/>
      <c r="V983" s="386"/>
    </row>
    <row r="984" spans="1:22" s="105" customFormat="1" ht="21" customHeight="1">
      <c r="A984" s="353" t="s">
        <v>202</v>
      </c>
      <c r="B984" s="351"/>
      <c r="C984" s="351"/>
      <c r="D984" s="104"/>
      <c r="H984" s="85"/>
      <c r="I984" s="106"/>
      <c r="K984" s="106"/>
      <c r="L984" s="352"/>
      <c r="M984" s="107"/>
      <c r="U984" s="386"/>
      <c r="V984" s="386"/>
    </row>
    <row r="985" spans="1:22" s="105" customFormat="1" ht="21" customHeight="1">
      <c r="A985" s="353" t="s">
        <v>266</v>
      </c>
      <c r="B985" s="351"/>
      <c r="C985" s="351"/>
      <c r="D985" s="104"/>
      <c r="H985" s="85"/>
      <c r="I985" s="106"/>
      <c r="K985" s="106"/>
      <c r="L985" s="352"/>
      <c r="M985" s="107"/>
      <c r="U985" s="386"/>
      <c r="V985" s="386"/>
    </row>
    <row r="986" spans="1:22" s="105" customFormat="1" ht="21" customHeight="1">
      <c r="A986" s="353" t="s">
        <v>267</v>
      </c>
      <c r="B986" s="351"/>
      <c r="C986" s="351"/>
      <c r="D986" s="104"/>
      <c r="H986" s="85"/>
      <c r="I986" s="106"/>
      <c r="K986" s="106"/>
      <c r="L986" s="352"/>
      <c r="M986" s="107"/>
      <c r="U986" s="386"/>
      <c r="V986" s="386"/>
    </row>
    <row r="987" spans="1:22" s="105" customFormat="1" ht="21" customHeight="1">
      <c r="A987" s="354" t="s">
        <v>268</v>
      </c>
      <c r="B987" s="351"/>
      <c r="C987" s="351"/>
      <c r="D987" s="104"/>
      <c r="H987" s="85"/>
      <c r="I987" s="106"/>
      <c r="K987" s="106"/>
      <c r="L987" s="352"/>
      <c r="M987" s="107"/>
      <c r="U987" s="386"/>
      <c r="V987" s="386"/>
    </row>
    <row r="988" spans="1:22" s="105" customFormat="1" ht="21" customHeight="1">
      <c r="A988" s="353" t="s">
        <v>269</v>
      </c>
      <c r="B988" s="351"/>
      <c r="C988" s="351"/>
      <c r="D988" s="104"/>
      <c r="H988" s="85"/>
      <c r="I988" s="106"/>
      <c r="K988" s="106"/>
      <c r="L988" s="352"/>
      <c r="M988" s="107"/>
      <c r="U988" s="386"/>
      <c r="V988" s="386"/>
    </row>
    <row r="989" spans="1:22" s="105" customFormat="1" ht="21" customHeight="1">
      <c r="A989" s="353" t="s">
        <v>270</v>
      </c>
      <c r="B989" s="351"/>
      <c r="C989" s="351"/>
      <c r="D989" s="104"/>
      <c r="H989" s="85"/>
      <c r="I989" s="106"/>
      <c r="K989" s="106"/>
      <c r="L989" s="352"/>
      <c r="M989" s="107"/>
      <c r="U989" s="386"/>
      <c r="V989" s="386"/>
    </row>
    <row r="990" spans="1:22" s="105" customFormat="1" ht="21" customHeight="1">
      <c r="A990" s="353" t="s">
        <v>271</v>
      </c>
      <c r="B990" s="351"/>
      <c r="C990" s="351"/>
      <c r="D990" s="104"/>
      <c r="H990" s="85"/>
      <c r="I990" s="106"/>
      <c r="K990" s="106"/>
      <c r="L990" s="352"/>
      <c r="M990" s="107"/>
      <c r="U990" s="386"/>
      <c r="V990" s="386"/>
    </row>
    <row r="991" spans="1:22" s="105" customFormat="1" ht="21" customHeight="1">
      <c r="A991" s="353" t="s">
        <v>272</v>
      </c>
      <c r="B991" s="351"/>
      <c r="C991" s="351"/>
      <c r="D991" s="104"/>
      <c r="H991" s="85"/>
      <c r="I991" s="106"/>
      <c r="K991" s="106"/>
      <c r="L991" s="352"/>
      <c r="M991" s="107"/>
      <c r="U991" s="386"/>
      <c r="V991" s="386"/>
    </row>
    <row r="992" spans="1:22" s="105" customFormat="1" ht="21" customHeight="1">
      <c r="A992" s="353" t="s">
        <v>273</v>
      </c>
      <c r="B992" s="351"/>
      <c r="C992" s="351"/>
      <c r="D992" s="104"/>
      <c r="H992" s="85"/>
      <c r="I992" s="106"/>
      <c r="K992" s="106"/>
      <c r="L992" s="352"/>
      <c r="M992" s="107"/>
      <c r="U992" s="386"/>
      <c r="V992" s="386"/>
    </row>
    <row r="993" spans="1:22" s="105" customFormat="1" ht="21" customHeight="1">
      <c r="A993" s="353" t="s">
        <v>274</v>
      </c>
      <c r="B993" s="351"/>
      <c r="C993" s="351"/>
      <c r="D993" s="104"/>
      <c r="H993" s="85"/>
      <c r="I993" s="106"/>
      <c r="K993" s="106"/>
      <c r="L993" s="352"/>
      <c r="M993" s="107"/>
      <c r="U993" s="386"/>
      <c r="V993" s="386"/>
    </row>
    <row r="994" spans="1:22" s="105" customFormat="1" ht="21" customHeight="1">
      <c r="A994" s="353" t="s">
        <v>255</v>
      </c>
      <c r="B994" s="351"/>
      <c r="C994" s="351"/>
      <c r="D994" s="104"/>
      <c r="H994" s="85"/>
      <c r="I994" s="106"/>
      <c r="K994" s="106"/>
      <c r="L994" s="352"/>
      <c r="M994" s="107"/>
      <c r="U994" s="386"/>
      <c r="V994" s="386"/>
    </row>
    <row r="995" spans="1:22" s="23" customFormat="1" ht="15">
      <c r="B995" s="76"/>
      <c r="C995" s="76"/>
      <c r="D995" s="44"/>
      <c r="H995" s="45"/>
      <c r="I995" s="46"/>
      <c r="K995" s="46"/>
      <c r="L995" s="281"/>
      <c r="M995" s="24"/>
      <c r="U995" s="303"/>
      <c r="V995" s="303"/>
    </row>
    <row r="996" spans="1:22" s="23" customFormat="1" ht="15">
      <c r="B996" s="76"/>
      <c r="C996" s="76"/>
      <c r="D996" s="44"/>
      <c r="H996" s="45"/>
      <c r="I996" s="46"/>
      <c r="K996" s="46"/>
      <c r="L996" s="281"/>
      <c r="M996" s="24"/>
      <c r="U996" s="303"/>
      <c r="V996" s="303"/>
    </row>
    <row r="997" spans="1:22" s="23" customFormat="1" ht="15">
      <c r="B997" s="76"/>
      <c r="C997" s="76"/>
      <c r="D997" s="44"/>
      <c r="H997" s="45"/>
      <c r="I997" s="46"/>
      <c r="K997" s="46"/>
      <c r="L997" s="281"/>
      <c r="M997" s="24"/>
      <c r="U997" s="303"/>
      <c r="V997" s="303"/>
    </row>
    <row r="998" spans="1:22" s="23" customFormat="1" ht="15">
      <c r="B998" s="76"/>
      <c r="C998" s="76"/>
      <c r="D998" s="44"/>
      <c r="H998" s="45"/>
      <c r="I998" s="46"/>
      <c r="K998" s="46"/>
      <c r="L998" s="281"/>
      <c r="M998" s="24"/>
      <c r="U998" s="303"/>
      <c r="V998" s="303"/>
    </row>
    <row r="999" spans="1:22" s="23" customFormat="1" ht="15">
      <c r="B999" s="76"/>
      <c r="C999" s="76"/>
      <c r="D999" s="44"/>
      <c r="H999" s="45"/>
      <c r="I999" s="46"/>
      <c r="K999" s="46"/>
      <c r="L999" s="281"/>
      <c r="M999" s="24"/>
      <c r="U999" s="303"/>
      <c r="V999" s="303"/>
    </row>
    <row r="1000" spans="1:22" s="23" customFormat="1" ht="15">
      <c r="B1000" s="76"/>
      <c r="C1000" s="76"/>
      <c r="D1000" s="44"/>
      <c r="H1000" s="45"/>
      <c r="I1000" s="46"/>
      <c r="K1000" s="46"/>
      <c r="L1000" s="281"/>
      <c r="M1000" s="24"/>
      <c r="U1000" s="303"/>
      <c r="V1000" s="303"/>
    </row>
    <row r="1001" spans="1:22" s="23" customFormat="1" ht="15">
      <c r="B1001" s="76"/>
      <c r="C1001" s="76"/>
      <c r="D1001" s="44"/>
      <c r="H1001" s="45"/>
      <c r="I1001" s="46"/>
      <c r="K1001" s="46"/>
      <c r="L1001" s="281"/>
      <c r="M1001" s="24"/>
      <c r="U1001" s="303"/>
      <c r="V1001" s="303"/>
    </row>
    <row r="1002" spans="1:22" s="23" customFormat="1" ht="15">
      <c r="B1002" s="76"/>
      <c r="C1002" s="76"/>
      <c r="D1002" s="44"/>
      <c r="H1002" s="45"/>
      <c r="I1002" s="46"/>
      <c r="K1002" s="46"/>
      <c r="L1002" s="281"/>
      <c r="M1002" s="24"/>
      <c r="U1002" s="303"/>
      <c r="V1002" s="303"/>
    </row>
    <row r="1003" spans="1:22" s="23" customFormat="1" ht="15">
      <c r="B1003" s="76"/>
      <c r="C1003" s="76"/>
      <c r="D1003" s="44"/>
      <c r="H1003" s="45"/>
      <c r="I1003" s="46"/>
      <c r="K1003" s="46"/>
      <c r="L1003" s="281"/>
      <c r="M1003" s="24"/>
      <c r="U1003" s="303"/>
      <c r="V1003" s="303"/>
    </row>
    <row r="1004" spans="1:22" s="23" customFormat="1" ht="15">
      <c r="B1004" s="76"/>
      <c r="C1004" s="76"/>
      <c r="D1004" s="44"/>
      <c r="H1004" s="45"/>
      <c r="I1004" s="46"/>
      <c r="K1004" s="46"/>
      <c r="L1004" s="281"/>
      <c r="M1004" s="24"/>
      <c r="U1004" s="303"/>
      <c r="V1004" s="303"/>
    </row>
    <row r="1005" spans="1:22" s="23" customFormat="1" ht="15">
      <c r="B1005" s="76"/>
      <c r="C1005" s="76"/>
      <c r="D1005" s="44"/>
      <c r="H1005" s="45"/>
      <c r="I1005" s="46"/>
      <c r="K1005" s="46"/>
      <c r="L1005" s="281"/>
      <c r="M1005" s="24"/>
      <c r="U1005" s="303"/>
      <c r="V1005" s="303"/>
    </row>
  </sheetData>
  <sheetProtection algorithmName="SHA-512" hashValue="xORJwQzuPSQaTvD5HRrb02q5ghbU4BHIZGPzKmoB5SVhDFLZZz70wCzoY65ukUqwVH1EEEm3JncHkAxRaQ9hLQ==" saltValue="lN9KRXdg+Ia1KbIBK88dXQ==" spinCount="100000" sheet="1" objects="1" scenarios="1"/>
  <mergeCells count="47">
    <mergeCell ref="G829:H829"/>
    <mergeCell ref="B892:H894"/>
    <mergeCell ref="G897:H897"/>
    <mergeCell ref="B939:H941"/>
    <mergeCell ref="G945:H945"/>
    <mergeCell ref="B823:H825"/>
    <mergeCell ref="B651:H653"/>
    <mergeCell ref="G656:H656"/>
    <mergeCell ref="G682:H682"/>
    <mergeCell ref="B704:H706"/>
    <mergeCell ref="G712:H712"/>
    <mergeCell ref="G735:H735"/>
    <mergeCell ref="G758:H758"/>
    <mergeCell ref="B768:H770"/>
    <mergeCell ref="G775:H775"/>
    <mergeCell ref="G786:H786"/>
    <mergeCell ref="G805:H805"/>
    <mergeCell ref="G627:H627"/>
    <mergeCell ref="B452:H454"/>
    <mergeCell ref="G459:H459"/>
    <mergeCell ref="B476:H478"/>
    <mergeCell ref="G482:H482"/>
    <mergeCell ref="B513:H515"/>
    <mergeCell ref="G520:H520"/>
    <mergeCell ref="B545:H547"/>
    <mergeCell ref="G551:H551"/>
    <mergeCell ref="B585:H588"/>
    <mergeCell ref="G592:H592"/>
    <mergeCell ref="B621:H623"/>
    <mergeCell ref="G394:H394"/>
    <mergeCell ref="G157:H157"/>
    <mergeCell ref="G180:H180"/>
    <mergeCell ref="B200:H203"/>
    <mergeCell ref="G208:H208"/>
    <mergeCell ref="B246:H249"/>
    <mergeCell ref="G254:H254"/>
    <mergeCell ref="G288:H288"/>
    <mergeCell ref="B314:H317"/>
    <mergeCell ref="G322:H322"/>
    <mergeCell ref="G354:H354"/>
    <mergeCell ref="B386:H389"/>
    <mergeCell ref="G137:H137"/>
    <mergeCell ref="B2:H4"/>
    <mergeCell ref="G8:H8"/>
    <mergeCell ref="G78:H78"/>
    <mergeCell ref="G114:H114"/>
    <mergeCell ref="B129:H132"/>
  </mergeCells>
  <conditionalFormatting sqref="L1:L1048576">
    <cfRule type="expression" dxfId="0" priority="1">
      <formula>MOD($L1,$G1)</formula>
    </cfRule>
  </conditionalFormatting>
  <hyperlinks>
    <hyperlink ref="A973" location="'Valve Price Sheet - Worksheet'!A7" display="FULL PORT BALL VALVE - BRASS" xr:uid="{7559BA0E-C502-4ECA-B40E-405B68586E29}"/>
    <hyperlink ref="A974" location="'Valve Price Sheet - Worksheet'!A114" display="STANDARD PORT BALL VALVE - BRASS" xr:uid="{D04AFD43-EC45-48F8-AECA-30657A2FE617}"/>
    <hyperlink ref="A975" location="'Valve Price Sheet - Worksheet'!A137" display="GATE VALVE - BRASS" xr:uid="{E3438573-CA07-48C9-8958-4ADB337E363B}"/>
    <hyperlink ref="A976" location="'Valve Price Sheet - Worksheet'!A157" display="STOP VALVE - BRASS" xr:uid="{61396A14-36D4-47A1-A0B1-9F19ED1A5725}"/>
    <hyperlink ref="A977" location="'Valve Price Sheet - Worksheet'!A180" display="STOP &amp; WASTE VALVE - BRASS" xr:uid="{290D540F-421E-45AB-8195-FABBD4670260}"/>
    <hyperlink ref="A978" location="'Valve Price Sheet - Worksheet'!A208" display="BOILER DRAIN VALVE - BRASS" xr:uid="{79F427DE-0878-4AE2-ADF2-EE4ED3FCAC3C}"/>
    <hyperlink ref="A979" location="'Valve Price Sheet - Worksheet'!A260" display="HOSE BIBB VALVE - BRASS" xr:uid="{748CF3F6-9C85-4089-8491-9EA589F69A0E}"/>
    <hyperlink ref="A980" location="'Valve Price Sheet - Worksheet'!A295" display="SILLCOCK VALVE - BRASS" xr:uid="{ED161CAD-F7EB-4667-980B-2F09C66FA504}"/>
    <hyperlink ref="A981" location="'Valve Price Sheet - Worksheet'!A329" display="CHECK VALVE - BRASS" xr:uid="{4A2ECB77-DBA8-405A-A0D9-7819D6BFA643}"/>
    <hyperlink ref="A982" location="'Valve Price Sheet - Worksheet'!A361" display="SUPPLY STOP VALVE" xr:uid="{46FBF08D-7C4F-470A-A59A-54F0011D921B}"/>
    <hyperlink ref="A983" location="'Valve Price Sheet - Worksheet'!A488" display="FROST PROOF LAWN FAUCET" xr:uid="{C08D4810-D38C-4E92-86B1-0132979076B3}"/>
    <hyperlink ref="A984" location="'Valve Price Sheet - Worksheet'!A557" display="MISCELLANEUS VALVES" xr:uid="{8896B22B-B064-47DF-9978-B988D0AC918D}"/>
    <hyperlink ref="A985" location="'Valve Price Sheet - Worksheet'!A632" display="BALL VALVE - PLASTIC" xr:uid="{893B3233-607D-45A7-8011-E7E2F0590FA9}"/>
    <hyperlink ref="A986" location="'Valve Price Sheet - Worksheet'!A687" display="STOP VALVE - PLASTIC" xr:uid="{78CA515E-24F9-471B-AC34-91FC1BFE3A91}"/>
    <hyperlink ref="A987" location="'Valve Price Sheet - Worksheet'!A717" display="STOP &amp; WASTE VALVE - PLASTIC" xr:uid="{A72398F9-8E10-404E-8EBA-39229E24038D}"/>
    <hyperlink ref="A988" location="'Valve Price Sheet - Worksheet'!A740" display="BOILER DRAIN VALVE - PLASTIC" xr:uid="{B19A021A-6A2C-4086-9FF3-F0723DA8F7A5}"/>
    <hyperlink ref="A989" location="'Valve Price Sheet - Worksheet'!A763" display="HOSE BIBB VALVE - PLASTIC" xr:uid="{844AEE88-FB9A-46D5-8CDB-599DFBDEC767}"/>
    <hyperlink ref="A990" location="'Valve Price Sheet - Worksheet'!A781" display="SILLCOCK VALVE - PLASTIC" xr:uid="{4B0327A4-3D02-44FF-8483-9DE26CDF598F}"/>
    <hyperlink ref="A991" location="'Valve Price Sheet - Worksheet'!A792" display="CHECK VALVE - PLASTIC" xr:uid="{380AF1CC-4268-4E29-840F-2808C83B69E4}"/>
    <hyperlink ref="A992" location="'Valve Price Sheet - Worksheet'!A811" display="UNION - PLASTIC" xr:uid="{22C5228F-9F52-474B-B8B5-4CF899D941D2}"/>
    <hyperlink ref="A993" location="'Valve Price Sheet - Worksheet'!A842" display="GAS BALL VALVE" xr:uid="{4D6CDC82-CB2D-424F-BDCC-1B13F87F975D}"/>
    <hyperlink ref="A994" location="'Valve Price Sheet - Worksheet'!A957" display="GAS LOG VALVE" xr:uid="{CEB23D80-16F6-4B17-A26F-32F5F21716AF}"/>
    <hyperlink ref="A6" location="'Valve Price Sheet - Worksheet'!A986" display="go to: INDEX" xr:uid="{34D9B9BA-3C96-4C74-A3A9-9C856090CE0A}"/>
    <hyperlink ref="A76" location="'Valve Price Sheet - Worksheet'!A986" display="go to: INDEX" xr:uid="{D407BFBE-F782-46AB-A07D-36580032EECF}"/>
    <hyperlink ref="A112" location="'Valve Price Sheet - Worksheet'!A986" display="go to: INDEX" xr:uid="{1BA59C8B-A277-48EA-BBB5-2AC9DAEC9608}"/>
    <hyperlink ref="A135" location="'Valve Price Sheet - Worksheet'!A986" display="go to: INDEX" xr:uid="{B5ADE7A4-C376-40B1-BD2A-6EA44BD436DC}"/>
    <hyperlink ref="A155" location="'Valve Price Sheet - Worksheet'!A986" display="go to: INDEX" xr:uid="{7F47BA1A-ED3A-4A98-9ED6-9D7D64185729}"/>
    <hyperlink ref="A178" location="'Valve Price Sheet - Worksheet'!A986" display="go to: INDEX" xr:uid="{563FB5D8-2E80-4C33-AFF3-93437ECCA82E}"/>
    <hyperlink ref="A206" location="'Valve Price Sheet - Worksheet'!A986" display="go to: INDEX" xr:uid="{9B2CF7D2-C4BC-4B72-A023-6F6A5623E0F8}"/>
    <hyperlink ref="A252" location="'Valve Price Sheet - Worksheet'!A986" display="go to: INDEX" xr:uid="{1A12D329-8E8C-4ACC-8D1A-FA0B5C3F74E0}"/>
    <hyperlink ref="A286" location="'Valve Price Sheet - Worksheet'!A986" display="go to: INDEX" xr:uid="{66DE3BA5-A118-4F77-A2F5-7743C0B0CF85}"/>
    <hyperlink ref="A320" location="'Valve Price Sheet - Worksheet'!A986" display="go to: INDEX" xr:uid="{9847A52A-BAE4-4F58-9ECF-281938A19FA9}"/>
    <hyperlink ref="A352" location="'Valve Price Sheet - Worksheet'!A986" display="go to: INDEX" xr:uid="{75F7C34D-1904-40E7-A804-CA88DACF68B0}"/>
    <hyperlink ref="A392" location="'Valve Price Sheet - Worksheet'!A986" display="go to: INDEX" xr:uid="{29188FEA-4084-49B5-9CD9-FF199652FAF0}"/>
    <hyperlink ref="A457" location="'Valve Price Sheet - Worksheet'!A986" display="go to: INDEX" xr:uid="{146FDC4B-7232-42F2-B42B-6F0FE74390B6}"/>
    <hyperlink ref="A480" location="'Valve Price Sheet - Worksheet'!A986" display="go to: INDEX" xr:uid="{84B40410-3C73-4798-B923-272B1FBA2309}"/>
    <hyperlink ref="A518" location="'Valve Price Sheet - Worksheet'!A986" display="go to: INDEX" xr:uid="{55AB35C9-2823-4A19-A782-E30FE1B2FABB}"/>
    <hyperlink ref="A549" location="'Valve Price Sheet - Worksheet'!A986" display="go to: INDEX" xr:uid="{308FE85B-2005-418C-961F-B800748CB63C}"/>
    <hyperlink ref="A590" location="'Valve Price Sheet - Worksheet'!A986" display="go to: INDEX" xr:uid="{A7A1F9AF-6568-47FE-A0A5-0555998386CF}"/>
    <hyperlink ref="A625" location="'Valve Price Sheet - Worksheet'!A986" display="go to: INDEX" xr:uid="{DAFA1E75-8EAF-4F7C-B9CB-C9131E3B12FD}"/>
    <hyperlink ref="A680" location="'Valve Price Sheet - Worksheet'!A986" display="go to: INDEX" xr:uid="{A7E8B3A1-E682-47FC-A6E1-89E821E2B83D}"/>
    <hyperlink ref="A710" location="'Valve Price Sheet - Worksheet'!A986" display="go to: INDEX" xr:uid="{73B673D9-1742-4581-A249-A4A2752510ED}"/>
    <hyperlink ref="A733" location="'Valve Price Sheet - Worksheet'!A986" display="go to: INDEX" xr:uid="{8DFB39D2-C83C-4A70-8385-8E41B24B688F}"/>
    <hyperlink ref="A756" location="'Valve Price Sheet - Worksheet'!A986" display="go to: INDEX" xr:uid="{FCFA84A8-CE41-47B5-85BE-F95A0A0CFE56}"/>
    <hyperlink ref="A773" location="'Valve Price Sheet - Worksheet'!A986" display="go to: INDEX" xr:uid="{C09D3F9F-B127-4AB2-B519-1E6AB5B936DC}"/>
    <hyperlink ref="A784" location="'Valve Price Sheet - Worksheet'!A986" display="go to: INDEX" xr:uid="{C5C0BAAC-53ED-466E-9C5E-2EE8F81563A5}"/>
    <hyperlink ref="A803" location="'Valve Price Sheet - Worksheet'!A986" display="go to: INDEX" xr:uid="{ADDEBD63-651E-44EC-B8CF-058C358174E9}"/>
    <hyperlink ref="A827" location="'Valve Price Sheet - Worksheet'!A986" display="go to: INDEX" xr:uid="{81C65470-19DB-4225-B526-28897E9E125C}"/>
    <hyperlink ref="A943" location="'Valve Price Sheet - Worksheet'!A986" display="go to: INDEX" xr:uid="{912F74BE-4A21-453B-ABC2-0C824171E2C5}"/>
  </hyperlinks>
  <pageMargins left="0.25" right="0.25" top="0.75" bottom="0.75" header="0.3" footer="0.3"/>
  <pageSetup scale="49" fitToHeight="12" orientation="portrait" horizontalDpi="300" verticalDpi="300" r:id="rId1"/>
  <rowBreaks count="14" manualBreakCount="14">
    <brk id="73" max="16383" man="1"/>
    <brk id="155" max="16383" man="1"/>
    <brk id="200" max="16383" man="1"/>
    <brk id="245" max="16383" man="1"/>
    <brk id="313" max="16383" man="1"/>
    <brk id="385" max="16383" man="1"/>
    <brk id="449" max="16383" man="1"/>
    <brk id="510" max="16383" man="1"/>
    <brk id="582" max="16383" man="1"/>
    <brk id="648" max="16383" man="1"/>
    <brk id="731" max="16383" man="1"/>
    <brk id="819" max="16383" man="1"/>
    <brk id="888" max="16383" man="1"/>
    <brk id="9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4A47B-2CAD-4352-825E-D5EB7BA8A0B2}">
  <dimension ref="A1:H121"/>
  <sheetViews>
    <sheetView workbookViewId="0">
      <pane ySplit="2" topLeftCell="A3" activePane="bottomLeft" state="frozen"/>
      <selection pane="bottomLeft" activeCell="G9" sqref="G9"/>
    </sheetView>
  </sheetViews>
  <sheetFormatPr baseColWidth="10" defaultColWidth="8.83203125" defaultRowHeight="13"/>
  <cols>
    <col min="1" max="1" width="12.1640625" bestFit="1" customWidth="1"/>
    <col min="2" max="2" width="16" bestFit="1" customWidth="1"/>
    <col min="3" max="3" width="45.1640625" bestFit="1" customWidth="1"/>
    <col min="4" max="4" width="8" bestFit="1" customWidth="1"/>
    <col min="5" max="5" width="14" bestFit="1" customWidth="1"/>
    <col min="6" max="6" width="9" bestFit="1" customWidth="1"/>
    <col min="8" max="8" width="11" bestFit="1" customWidth="1"/>
  </cols>
  <sheetData>
    <row r="1" spans="1:8">
      <c r="F1" t="s">
        <v>1047</v>
      </c>
      <c r="G1" s="274">
        <v>44562</v>
      </c>
    </row>
    <row r="2" spans="1:8">
      <c r="A2" s="271" t="s">
        <v>713</v>
      </c>
      <c r="B2" s="272" t="s">
        <v>714</v>
      </c>
      <c r="C2" s="271" t="s">
        <v>715</v>
      </c>
      <c r="D2" s="271" t="s">
        <v>716</v>
      </c>
      <c r="E2" s="271" t="s">
        <v>717</v>
      </c>
      <c r="F2" s="273" t="s">
        <v>1046</v>
      </c>
      <c r="G2" s="271" t="s">
        <v>1046</v>
      </c>
      <c r="H2" s="271" t="s">
        <v>332</v>
      </c>
    </row>
    <row r="3" spans="1:8">
      <c r="A3" t="s">
        <v>718</v>
      </c>
      <c r="B3" s="263">
        <v>0</v>
      </c>
      <c r="C3" t="s">
        <v>719</v>
      </c>
      <c r="D3" t="s">
        <v>720</v>
      </c>
      <c r="E3" t="s">
        <v>721</v>
      </c>
      <c r="F3" s="262">
        <v>2.48</v>
      </c>
      <c r="G3" s="269">
        <v>2.73</v>
      </c>
      <c r="H3" s="270"/>
    </row>
    <row r="4" spans="1:8">
      <c r="A4" t="s">
        <v>722</v>
      </c>
      <c r="B4" s="263">
        <v>0</v>
      </c>
      <c r="C4" t="s">
        <v>723</v>
      </c>
      <c r="D4" t="s">
        <v>720</v>
      </c>
      <c r="E4" t="s">
        <v>724</v>
      </c>
      <c r="F4" s="262">
        <v>3.14</v>
      </c>
      <c r="G4" s="269">
        <v>3.45</v>
      </c>
      <c r="H4" s="270"/>
    </row>
    <row r="5" spans="1:8">
      <c r="A5" t="s">
        <v>725</v>
      </c>
      <c r="B5" s="263">
        <v>0</v>
      </c>
      <c r="C5" t="s">
        <v>726</v>
      </c>
      <c r="D5" t="s">
        <v>720</v>
      </c>
      <c r="E5" t="s">
        <v>727</v>
      </c>
      <c r="F5" s="262">
        <v>5.43</v>
      </c>
      <c r="G5" s="269">
        <v>5.97</v>
      </c>
      <c r="H5" s="270"/>
    </row>
    <row r="6" spans="1:8">
      <c r="A6" t="s">
        <v>728</v>
      </c>
      <c r="B6" s="263">
        <v>0</v>
      </c>
      <c r="C6" t="s">
        <v>729</v>
      </c>
      <c r="D6" t="s">
        <v>730</v>
      </c>
      <c r="E6" t="s">
        <v>731</v>
      </c>
      <c r="F6" s="262">
        <v>2.66</v>
      </c>
      <c r="G6" s="269">
        <v>2.93</v>
      </c>
      <c r="H6" s="270"/>
    </row>
    <row r="7" spans="1:8">
      <c r="A7" t="s">
        <v>732</v>
      </c>
      <c r="B7" s="263">
        <v>0</v>
      </c>
      <c r="C7" t="s">
        <v>733</v>
      </c>
      <c r="D7" t="s">
        <v>730</v>
      </c>
      <c r="E7" t="s">
        <v>734</v>
      </c>
      <c r="F7" s="262">
        <v>3.36</v>
      </c>
      <c r="G7" s="269">
        <v>3.7</v>
      </c>
      <c r="H7" s="270"/>
    </row>
    <row r="8" spans="1:8">
      <c r="A8" t="s">
        <v>735</v>
      </c>
      <c r="B8" s="263">
        <v>0</v>
      </c>
      <c r="C8" t="s">
        <v>736</v>
      </c>
      <c r="D8" t="s">
        <v>737</v>
      </c>
      <c r="E8" t="s">
        <v>738</v>
      </c>
      <c r="F8" s="262">
        <v>0.48</v>
      </c>
      <c r="G8" s="269">
        <v>0.53</v>
      </c>
      <c r="H8" s="270"/>
    </row>
    <row r="9" spans="1:8">
      <c r="A9" t="s">
        <v>739</v>
      </c>
      <c r="B9" s="263">
        <v>0</v>
      </c>
      <c r="C9" t="s">
        <v>740</v>
      </c>
      <c r="D9" t="s">
        <v>737</v>
      </c>
      <c r="E9" t="s">
        <v>11</v>
      </c>
      <c r="F9" s="262">
        <v>0.54</v>
      </c>
      <c r="G9" s="269">
        <v>0.59</v>
      </c>
      <c r="H9" s="270"/>
    </row>
    <row r="10" spans="1:8">
      <c r="A10" t="s">
        <v>741</v>
      </c>
      <c r="B10" s="263">
        <v>0</v>
      </c>
      <c r="C10" t="s">
        <v>742</v>
      </c>
      <c r="D10" t="s">
        <v>743</v>
      </c>
      <c r="E10" t="s">
        <v>738</v>
      </c>
      <c r="F10" s="262">
        <v>0.48</v>
      </c>
      <c r="G10" s="269">
        <v>0.53</v>
      </c>
      <c r="H10" s="270"/>
    </row>
    <row r="11" spans="1:8">
      <c r="A11" t="s">
        <v>744</v>
      </c>
      <c r="B11" s="263">
        <v>0</v>
      </c>
      <c r="C11" t="s">
        <v>745</v>
      </c>
      <c r="D11" t="s">
        <v>743</v>
      </c>
      <c r="E11" t="s">
        <v>11</v>
      </c>
      <c r="F11" s="262">
        <v>0.54</v>
      </c>
      <c r="G11" s="269">
        <v>0.59</v>
      </c>
      <c r="H11" s="270"/>
    </row>
    <row r="12" spans="1:8">
      <c r="A12" t="s">
        <v>746</v>
      </c>
      <c r="B12" s="263">
        <v>0</v>
      </c>
      <c r="C12" t="s">
        <v>747</v>
      </c>
      <c r="D12" t="s">
        <v>748</v>
      </c>
      <c r="E12" t="s">
        <v>738</v>
      </c>
      <c r="F12" s="262">
        <v>0.53</v>
      </c>
      <c r="G12" s="269">
        <v>0.57999999999999996</v>
      </c>
      <c r="H12" s="270"/>
    </row>
    <row r="13" spans="1:8">
      <c r="A13" t="s">
        <v>749</v>
      </c>
      <c r="B13" s="263">
        <v>0</v>
      </c>
      <c r="C13" t="s">
        <v>750</v>
      </c>
      <c r="D13" t="s">
        <v>748</v>
      </c>
      <c r="E13" t="s">
        <v>11</v>
      </c>
      <c r="F13" s="262">
        <v>0.63</v>
      </c>
      <c r="G13" s="269">
        <v>0.69</v>
      </c>
      <c r="H13" s="270"/>
    </row>
    <row r="14" spans="1:8">
      <c r="A14" t="s">
        <v>751</v>
      </c>
      <c r="B14" s="263">
        <v>0</v>
      </c>
      <c r="C14" t="s">
        <v>752</v>
      </c>
      <c r="D14" t="s">
        <v>748</v>
      </c>
      <c r="E14" t="s">
        <v>205</v>
      </c>
      <c r="F14" s="262">
        <v>0.83</v>
      </c>
      <c r="G14" s="269">
        <v>0.91</v>
      </c>
      <c r="H14" s="270"/>
    </row>
    <row r="15" spans="1:8">
      <c r="A15" t="s">
        <v>753</v>
      </c>
      <c r="B15" s="263">
        <v>7869506089800</v>
      </c>
      <c r="C15" t="s">
        <v>754</v>
      </c>
      <c r="D15" t="s">
        <v>755</v>
      </c>
      <c r="E15" t="s">
        <v>738</v>
      </c>
      <c r="F15" s="262">
        <v>1.41</v>
      </c>
      <c r="G15" s="269">
        <v>1.55</v>
      </c>
      <c r="H15" s="270"/>
    </row>
    <row r="16" spans="1:8">
      <c r="A16" t="s">
        <v>756</v>
      </c>
      <c r="B16" s="263">
        <v>7869512209800</v>
      </c>
      <c r="C16" t="s">
        <v>757</v>
      </c>
      <c r="D16" t="s">
        <v>755</v>
      </c>
      <c r="E16" t="s">
        <v>758</v>
      </c>
      <c r="F16" s="262">
        <v>1.01</v>
      </c>
      <c r="G16" s="269">
        <v>1.1100000000000001</v>
      </c>
      <c r="H16" s="270"/>
    </row>
    <row r="17" spans="1:8">
      <c r="A17" t="s">
        <v>759</v>
      </c>
      <c r="B17" s="263">
        <v>0</v>
      </c>
      <c r="C17" t="s">
        <v>760</v>
      </c>
      <c r="D17" t="s">
        <v>761</v>
      </c>
      <c r="E17" t="s">
        <v>762</v>
      </c>
      <c r="F17" s="262">
        <v>0.54</v>
      </c>
      <c r="G17" s="269">
        <v>0.59</v>
      </c>
      <c r="H17" s="270"/>
    </row>
    <row r="18" spans="1:8">
      <c r="A18" t="s">
        <v>763</v>
      </c>
      <c r="B18" s="263">
        <v>0</v>
      </c>
      <c r="C18" t="s">
        <v>764</v>
      </c>
      <c r="D18" t="s">
        <v>761</v>
      </c>
      <c r="E18" t="s">
        <v>738</v>
      </c>
      <c r="F18" s="262">
        <v>0.76</v>
      </c>
      <c r="G18" s="269">
        <v>0.84</v>
      </c>
      <c r="H18" s="270"/>
    </row>
    <row r="19" spans="1:8">
      <c r="A19" t="s">
        <v>765</v>
      </c>
      <c r="B19" s="263">
        <v>0</v>
      </c>
      <c r="C19" t="s">
        <v>766</v>
      </c>
      <c r="D19" t="s">
        <v>761</v>
      </c>
      <c r="E19" t="s">
        <v>758</v>
      </c>
      <c r="F19" s="262">
        <v>1.01</v>
      </c>
      <c r="G19" s="269">
        <v>1.1100000000000001</v>
      </c>
      <c r="H19" s="270"/>
    </row>
    <row r="20" spans="1:8">
      <c r="A20" t="s">
        <v>767</v>
      </c>
      <c r="B20" s="263">
        <v>0</v>
      </c>
      <c r="C20" t="s">
        <v>768</v>
      </c>
      <c r="D20" t="s">
        <v>761</v>
      </c>
      <c r="E20" t="s">
        <v>769</v>
      </c>
      <c r="F20" s="262">
        <v>1.63</v>
      </c>
      <c r="G20" s="269">
        <v>1.79</v>
      </c>
      <c r="H20" s="270"/>
    </row>
    <row r="21" spans="1:8">
      <c r="A21" t="s">
        <v>770</v>
      </c>
      <c r="B21" s="263">
        <v>0</v>
      </c>
      <c r="C21" t="s">
        <v>771</v>
      </c>
      <c r="D21" t="s">
        <v>761</v>
      </c>
      <c r="E21" t="s">
        <v>772</v>
      </c>
      <c r="F21" s="262">
        <v>3.12</v>
      </c>
      <c r="G21" s="269">
        <v>3.43</v>
      </c>
      <c r="H21" s="270"/>
    </row>
    <row r="22" spans="1:8">
      <c r="A22" t="s">
        <v>773</v>
      </c>
      <c r="B22" s="263">
        <v>0</v>
      </c>
      <c r="C22" t="s">
        <v>774</v>
      </c>
      <c r="D22" t="s">
        <v>761</v>
      </c>
      <c r="E22" t="s">
        <v>356</v>
      </c>
      <c r="F22" s="262">
        <v>5.25</v>
      </c>
      <c r="G22" s="269">
        <v>5.78</v>
      </c>
      <c r="H22" s="270"/>
    </row>
    <row r="23" spans="1:8">
      <c r="A23" t="s">
        <v>775</v>
      </c>
      <c r="B23" s="263">
        <v>7869698989800</v>
      </c>
      <c r="C23" t="s">
        <v>776</v>
      </c>
      <c r="D23" t="s">
        <v>777</v>
      </c>
      <c r="F23" s="262">
        <v>4.18</v>
      </c>
      <c r="G23" s="269">
        <v>4.5999999999999996</v>
      </c>
      <c r="H23" s="270"/>
    </row>
    <row r="24" spans="1:8">
      <c r="A24" t="s">
        <v>778</v>
      </c>
      <c r="B24" s="263">
        <v>0</v>
      </c>
      <c r="C24" t="s">
        <v>779</v>
      </c>
      <c r="D24" t="s">
        <v>777</v>
      </c>
      <c r="F24" s="262">
        <v>3.75</v>
      </c>
      <c r="G24" s="269">
        <v>4.13</v>
      </c>
      <c r="H24" s="270"/>
    </row>
    <row r="25" spans="1:8">
      <c r="A25" t="s">
        <v>780</v>
      </c>
      <c r="B25" s="263">
        <v>0</v>
      </c>
      <c r="C25" t="s">
        <v>776</v>
      </c>
      <c r="D25" t="s">
        <v>777</v>
      </c>
      <c r="F25" s="262">
        <v>4.05</v>
      </c>
      <c r="G25" s="269">
        <v>4.46</v>
      </c>
      <c r="H25" s="270"/>
    </row>
    <row r="26" spans="1:8">
      <c r="A26" t="s">
        <v>781</v>
      </c>
      <c r="B26" s="263">
        <v>7481538389800</v>
      </c>
      <c r="C26" t="s">
        <v>782</v>
      </c>
      <c r="D26" t="s">
        <v>783</v>
      </c>
      <c r="E26" t="s">
        <v>784</v>
      </c>
      <c r="F26" s="262">
        <v>106.7</v>
      </c>
      <c r="G26" s="269">
        <v>117.37</v>
      </c>
      <c r="H26" s="270"/>
    </row>
    <row r="27" spans="1:8">
      <c r="A27" t="s">
        <v>785</v>
      </c>
      <c r="B27" s="263">
        <v>8381012129800</v>
      </c>
      <c r="C27" t="s">
        <v>786</v>
      </c>
      <c r="D27" t="s">
        <v>787</v>
      </c>
      <c r="E27" t="s">
        <v>788</v>
      </c>
      <c r="F27" s="262">
        <v>7.1</v>
      </c>
      <c r="G27" s="269">
        <v>7.81</v>
      </c>
      <c r="H27" s="270"/>
    </row>
    <row r="28" spans="1:8">
      <c r="A28" t="s">
        <v>789</v>
      </c>
      <c r="B28" s="263">
        <v>8382512129800</v>
      </c>
      <c r="C28" t="s">
        <v>790</v>
      </c>
      <c r="D28" t="s">
        <v>791</v>
      </c>
      <c r="E28" t="s">
        <v>792</v>
      </c>
      <c r="F28" s="262">
        <v>7.7</v>
      </c>
      <c r="G28" s="269">
        <v>8.4700000000000006</v>
      </c>
      <c r="H28" s="270"/>
    </row>
    <row r="29" spans="1:8">
      <c r="A29" t="s">
        <v>793</v>
      </c>
      <c r="B29" s="263">
        <v>0</v>
      </c>
      <c r="C29" t="s">
        <v>794</v>
      </c>
      <c r="D29" t="s">
        <v>795</v>
      </c>
      <c r="E29" t="s">
        <v>762</v>
      </c>
      <c r="F29" s="262">
        <v>3.98</v>
      </c>
      <c r="G29" s="269">
        <v>4.38</v>
      </c>
      <c r="H29" s="270"/>
    </row>
    <row r="30" spans="1:8">
      <c r="A30" t="s">
        <v>796</v>
      </c>
      <c r="B30" s="263">
        <v>8382712129800</v>
      </c>
      <c r="C30" t="s">
        <v>797</v>
      </c>
      <c r="D30" t="s">
        <v>795</v>
      </c>
      <c r="E30" t="s">
        <v>11</v>
      </c>
      <c r="F30" s="262">
        <v>7.61</v>
      </c>
      <c r="G30" s="269">
        <v>8.3699999999999992</v>
      </c>
      <c r="H30" s="270"/>
    </row>
    <row r="31" spans="1:8">
      <c r="A31" t="s">
        <v>798</v>
      </c>
      <c r="B31" s="263">
        <v>7078608089800</v>
      </c>
      <c r="C31" t="s">
        <v>799</v>
      </c>
      <c r="D31" t="s">
        <v>800</v>
      </c>
      <c r="E31" t="s">
        <v>801</v>
      </c>
      <c r="F31" s="262">
        <v>3.07</v>
      </c>
      <c r="G31" s="269">
        <v>3.38</v>
      </c>
      <c r="H31" s="270"/>
    </row>
    <row r="32" spans="1:8">
      <c r="A32" t="s">
        <v>802</v>
      </c>
      <c r="B32" s="263">
        <v>7078612129800</v>
      </c>
      <c r="C32" t="s">
        <v>803</v>
      </c>
      <c r="D32" t="s">
        <v>800</v>
      </c>
      <c r="E32" t="s">
        <v>11</v>
      </c>
      <c r="F32" s="262">
        <v>4.43</v>
      </c>
      <c r="G32" s="269">
        <v>4.87</v>
      </c>
      <c r="H32" s="270"/>
    </row>
    <row r="33" spans="1:8">
      <c r="A33" t="s">
        <v>804</v>
      </c>
      <c r="B33" s="263">
        <v>7078616169800</v>
      </c>
      <c r="C33" t="s">
        <v>805</v>
      </c>
      <c r="D33" t="s">
        <v>800</v>
      </c>
      <c r="E33" t="s">
        <v>205</v>
      </c>
      <c r="F33" s="262">
        <v>9.17</v>
      </c>
      <c r="G33" s="269">
        <v>10.09</v>
      </c>
      <c r="H33" s="270"/>
    </row>
    <row r="34" spans="1:8">
      <c r="A34" t="s">
        <v>806</v>
      </c>
      <c r="B34" s="263">
        <v>0</v>
      </c>
      <c r="C34" t="s">
        <v>807</v>
      </c>
      <c r="D34" t="s">
        <v>808</v>
      </c>
      <c r="E34" t="s">
        <v>809</v>
      </c>
      <c r="F34" s="262">
        <v>4.0999999999999996</v>
      </c>
      <c r="G34" s="269">
        <v>4.51</v>
      </c>
      <c r="H34" s="270"/>
    </row>
    <row r="35" spans="1:8">
      <c r="A35" t="s">
        <v>810</v>
      </c>
      <c r="B35" s="263">
        <v>7077806069800</v>
      </c>
      <c r="C35" t="s">
        <v>811</v>
      </c>
      <c r="D35" t="s">
        <v>812</v>
      </c>
      <c r="E35" t="s">
        <v>813</v>
      </c>
      <c r="F35" s="262">
        <v>3.95</v>
      </c>
      <c r="G35" s="269">
        <v>4.3499999999999996</v>
      </c>
      <c r="H35" s="270"/>
    </row>
    <row r="36" spans="1:8">
      <c r="A36" t="s">
        <v>814</v>
      </c>
      <c r="B36" s="263">
        <v>7079506069800</v>
      </c>
      <c r="C36" t="s">
        <v>815</v>
      </c>
      <c r="D36" t="s">
        <v>812</v>
      </c>
      <c r="E36" t="s">
        <v>816</v>
      </c>
      <c r="F36" s="262">
        <v>4.58</v>
      </c>
      <c r="G36" s="269">
        <v>5.04</v>
      </c>
      <c r="H36" s="270"/>
    </row>
    <row r="37" spans="1:8">
      <c r="A37" t="s">
        <v>817</v>
      </c>
      <c r="B37" s="263">
        <v>7077808089800</v>
      </c>
      <c r="C37" t="s">
        <v>818</v>
      </c>
      <c r="D37" t="s">
        <v>812</v>
      </c>
      <c r="E37" t="s">
        <v>801</v>
      </c>
      <c r="F37" s="262">
        <v>2.95</v>
      </c>
      <c r="G37" s="269">
        <v>3.25</v>
      </c>
      <c r="H37" s="270"/>
    </row>
    <row r="38" spans="1:8">
      <c r="A38" t="s">
        <v>819</v>
      </c>
      <c r="B38" s="263">
        <v>7077508029800</v>
      </c>
      <c r="C38" t="s">
        <v>820</v>
      </c>
      <c r="D38" t="s">
        <v>812</v>
      </c>
      <c r="E38" t="s">
        <v>821</v>
      </c>
      <c r="F38" s="262">
        <v>4.82</v>
      </c>
      <c r="G38" s="269">
        <v>5.3</v>
      </c>
      <c r="H38" s="270"/>
    </row>
    <row r="39" spans="1:8">
      <c r="A39" t="s">
        <v>822</v>
      </c>
      <c r="B39" s="263">
        <v>7079106089800</v>
      </c>
      <c r="C39" t="s">
        <v>823</v>
      </c>
      <c r="D39" t="s">
        <v>812</v>
      </c>
      <c r="E39" t="s">
        <v>824</v>
      </c>
      <c r="F39" s="262">
        <v>3.74</v>
      </c>
      <c r="G39" s="269">
        <v>4.1100000000000003</v>
      </c>
      <c r="H39" s="270"/>
    </row>
    <row r="40" spans="1:8">
      <c r="A40" t="s">
        <v>825</v>
      </c>
      <c r="B40" s="263">
        <v>7079109089800</v>
      </c>
      <c r="C40" t="s">
        <v>826</v>
      </c>
      <c r="D40" t="s">
        <v>812</v>
      </c>
      <c r="E40" t="s">
        <v>827</v>
      </c>
      <c r="F40" s="262">
        <v>4.37</v>
      </c>
      <c r="G40" s="269">
        <v>4.8099999999999996</v>
      </c>
      <c r="H40" s="270"/>
    </row>
    <row r="41" spans="1:8">
      <c r="A41" t="s">
        <v>828</v>
      </c>
      <c r="B41" s="263">
        <v>7079108089800</v>
      </c>
      <c r="C41" t="s">
        <v>829</v>
      </c>
      <c r="D41" t="s">
        <v>812</v>
      </c>
      <c r="E41" t="s">
        <v>830</v>
      </c>
      <c r="F41" s="262">
        <v>3.74</v>
      </c>
      <c r="G41" s="269">
        <v>4.1100000000000003</v>
      </c>
      <c r="H41" s="270"/>
    </row>
    <row r="42" spans="1:8">
      <c r="A42" t="s">
        <v>831</v>
      </c>
      <c r="B42" s="263">
        <v>7077812129800</v>
      </c>
      <c r="C42" t="s">
        <v>832</v>
      </c>
      <c r="D42" t="s">
        <v>812</v>
      </c>
      <c r="E42" t="s">
        <v>11</v>
      </c>
      <c r="F42" s="262">
        <v>4.2300000000000004</v>
      </c>
      <c r="G42" s="269">
        <v>4.6500000000000004</v>
      </c>
      <c r="H42" s="270"/>
    </row>
    <row r="43" spans="1:8">
      <c r="A43" t="s">
        <v>833</v>
      </c>
      <c r="B43" s="263">
        <v>7077816169800</v>
      </c>
      <c r="C43" t="s">
        <v>834</v>
      </c>
      <c r="D43" t="s">
        <v>835</v>
      </c>
      <c r="E43" t="s">
        <v>205</v>
      </c>
      <c r="F43" s="262">
        <v>9.17</v>
      </c>
      <c r="G43" s="269">
        <v>10.09</v>
      </c>
      <c r="H43" s="270"/>
    </row>
    <row r="44" spans="1:8">
      <c r="A44" t="s">
        <v>836</v>
      </c>
      <c r="B44" s="263">
        <v>7077820209800</v>
      </c>
      <c r="C44" t="s">
        <v>837</v>
      </c>
      <c r="D44" t="s">
        <v>835</v>
      </c>
      <c r="E44" t="s">
        <v>838</v>
      </c>
      <c r="F44" s="262">
        <v>17.09</v>
      </c>
      <c r="G44" s="269">
        <v>18.8</v>
      </c>
      <c r="H44" s="270"/>
    </row>
    <row r="45" spans="1:8">
      <c r="A45" t="s">
        <v>839</v>
      </c>
      <c r="B45" s="263">
        <v>7077824249800</v>
      </c>
      <c r="C45" t="s">
        <v>840</v>
      </c>
      <c r="D45" t="s">
        <v>835</v>
      </c>
      <c r="E45" t="s">
        <v>841</v>
      </c>
      <c r="F45" s="262">
        <v>21.5</v>
      </c>
      <c r="G45" s="269">
        <v>23.65</v>
      </c>
      <c r="H45" s="270"/>
    </row>
    <row r="46" spans="1:8">
      <c r="A46" t="s">
        <v>842</v>
      </c>
      <c r="B46" s="263">
        <v>7077832329800</v>
      </c>
      <c r="C46" t="s">
        <v>843</v>
      </c>
      <c r="D46" t="s">
        <v>835</v>
      </c>
      <c r="E46" t="s">
        <v>355</v>
      </c>
      <c r="F46" s="262">
        <v>28.67</v>
      </c>
      <c r="G46" s="269">
        <v>31.54</v>
      </c>
      <c r="H46" s="270"/>
    </row>
    <row r="47" spans="1:8">
      <c r="A47" t="s">
        <v>844</v>
      </c>
      <c r="B47" s="263">
        <v>7078906089800</v>
      </c>
      <c r="C47" t="s">
        <v>845</v>
      </c>
      <c r="D47" t="s">
        <v>846</v>
      </c>
      <c r="E47" t="s">
        <v>824</v>
      </c>
      <c r="F47" s="262">
        <v>5.82</v>
      </c>
      <c r="G47" s="269">
        <v>6.4</v>
      </c>
      <c r="H47" s="270"/>
    </row>
    <row r="48" spans="1:8">
      <c r="A48" t="s">
        <v>847</v>
      </c>
      <c r="B48" s="263">
        <v>7078208089800</v>
      </c>
      <c r="C48" t="s">
        <v>848</v>
      </c>
      <c r="D48" t="s">
        <v>849</v>
      </c>
      <c r="E48" t="s">
        <v>309</v>
      </c>
      <c r="F48" s="262">
        <v>5.15</v>
      </c>
      <c r="G48" s="269">
        <v>5.67</v>
      </c>
      <c r="H48" s="270"/>
    </row>
    <row r="49" spans="1:8">
      <c r="A49" t="s">
        <v>850</v>
      </c>
      <c r="B49" s="263">
        <v>7078212129800</v>
      </c>
      <c r="C49" t="s">
        <v>851</v>
      </c>
      <c r="D49" t="s">
        <v>849</v>
      </c>
      <c r="E49" t="s">
        <v>11</v>
      </c>
      <c r="F49" s="262">
        <v>6.86</v>
      </c>
      <c r="G49" s="269">
        <v>7.55</v>
      </c>
      <c r="H49" s="270"/>
    </row>
    <row r="50" spans="1:8">
      <c r="A50" t="s">
        <v>852</v>
      </c>
      <c r="B50" s="263">
        <v>7079706089800</v>
      </c>
      <c r="C50" t="s">
        <v>853</v>
      </c>
      <c r="D50" t="s">
        <v>854</v>
      </c>
      <c r="E50" t="s">
        <v>855</v>
      </c>
      <c r="F50" s="262">
        <v>3.95</v>
      </c>
      <c r="G50" s="269">
        <v>4.3499999999999996</v>
      </c>
      <c r="H50" s="270"/>
    </row>
    <row r="51" spans="1:8">
      <c r="A51" t="s">
        <v>856</v>
      </c>
      <c r="B51" s="263">
        <v>7079508089800</v>
      </c>
      <c r="C51" t="s">
        <v>857</v>
      </c>
      <c r="D51" t="s">
        <v>854</v>
      </c>
      <c r="E51" t="s">
        <v>858</v>
      </c>
      <c r="F51" s="262">
        <v>4.58</v>
      </c>
      <c r="G51" s="269">
        <v>5.04</v>
      </c>
      <c r="H51" s="270"/>
    </row>
    <row r="52" spans="1:8">
      <c r="A52" t="s">
        <v>859</v>
      </c>
      <c r="B52" s="263">
        <v>7079708089800</v>
      </c>
      <c r="C52" t="s">
        <v>853</v>
      </c>
      <c r="D52" t="s">
        <v>854</v>
      </c>
      <c r="E52" t="s">
        <v>860</v>
      </c>
      <c r="F52" s="262">
        <v>4.16</v>
      </c>
      <c r="G52" s="269">
        <v>4.58</v>
      </c>
      <c r="H52" s="270"/>
    </row>
    <row r="53" spans="1:8">
      <c r="A53" t="s">
        <v>861</v>
      </c>
      <c r="B53" s="263">
        <v>7079510109800</v>
      </c>
      <c r="C53" t="s">
        <v>862</v>
      </c>
      <c r="D53" t="s">
        <v>854</v>
      </c>
      <c r="E53" t="s">
        <v>863</v>
      </c>
      <c r="F53" s="262">
        <v>6.85</v>
      </c>
      <c r="G53" s="269">
        <v>7.54</v>
      </c>
      <c r="H53" s="270"/>
    </row>
    <row r="54" spans="1:8">
      <c r="A54" t="s">
        <v>864</v>
      </c>
      <c r="B54" s="263">
        <v>7079106129800</v>
      </c>
      <c r="C54" t="s">
        <v>865</v>
      </c>
      <c r="D54" t="s">
        <v>854</v>
      </c>
      <c r="E54" t="s">
        <v>866</v>
      </c>
      <c r="F54" s="262">
        <v>5.94</v>
      </c>
      <c r="G54" s="269">
        <v>6.53</v>
      </c>
      <c r="H54" s="270"/>
    </row>
    <row r="55" spans="1:8">
      <c r="A55" t="s">
        <v>867</v>
      </c>
      <c r="B55" s="263">
        <v>7079108129800</v>
      </c>
      <c r="C55" t="s">
        <v>857</v>
      </c>
      <c r="D55" t="s">
        <v>854</v>
      </c>
      <c r="E55" t="s">
        <v>868</v>
      </c>
      <c r="F55" s="262">
        <v>5.94</v>
      </c>
      <c r="G55" s="269">
        <v>6.53</v>
      </c>
      <c r="H55" s="270"/>
    </row>
    <row r="56" spans="1:8">
      <c r="A56" t="s">
        <v>869</v>
      </c>
      <c r="B56" s="263">
        <v>7079110129800</v>
      </c>
      <c r="C56" t="s">
        <v>857</v>
      </c>
      <c r="D56" t="s">
        <v>854</v>
      </c>
      <c r="E56" t="s">
        <v>870</v>
      </c>
      <c r="F56" s="262">
        <v>6.2</v>
      </c>
      <c r="G56" s="269">
        <v>6.82</v>
      </c>
      <c r="H56" s="270"/>
    </row>
    <row r="57" spans="1:8">
      <c r="A57" t="s">
        <v>871</v>
      </c>
      <c r="B57" s="263">
        <v>8379808089800</v>
      </c>
      <c r="C57" t="s">
        <v>872</v>
      </c>
      <c r="D57" t="s">
        <v>873</v>
      </c>
      <c r="E57" t="s">
        <v>309</v>
      </c>
      <c r="F57" s="262">
        <v>7.49</v>
      </c>
      <c r="G57" s="269">
        <v>8.24</v>
      </c>
      <c r="H57" s="270"/>
    </row>
    <row r="58" spans="1:8">
      <c r="A58" t="s">
        <v>874</v>
      </c>
      <c r="B58" s="263">
        <v>0</v>
      </c>
      <c r="C58" t="s">
        <v>875</v>
      </c>
      <c r="D58" t="s">
        <v>873</v>
      </c>
      <c r="E58" t="s">
        <v>876</v>
      </c>
      <c r="F58" s="262">
        <v>9.5500000000000007</v>
      </c>
      <c r="G58" s="269">
        <v>10.51</v>
      </c>
      <c r="H58" s="270"/>
    </row>
    <row r="59" spans="1:8">
      <c r="A59" t="s">
        <v>877</v>
      </c>
      <c r="B59" s="263">
        <v>8379808089900</v>
      </c>
      <c r="C59" t="s">
        <v>878</v>
      </c>
      <c r="D59" t="s">
        <v>873</v>
      </c>
      <c r="E59" t="s">
        <v>309</v>
      </c>
      <c r="F59" s="262">
        <v>8.69</v>
      </c>
      <c r="G59" s="269">
        <v>9.56</v>
      </c>
      <c r="H59" s="270"/>
    </row>
    <row r="60" spans="1:8">
      <c r="A60" t="s">
        <v>879</v>
      </c>
      <c r="B60" s="263">
        <v>7879808089800</v>
      </c>
      <c r="C60" t="s">
        <v>880</v>
      </c>
      <c r="D60" t="s">
        <v>873</v>
      </c>
      <c r="E60" t="s">
        <v>881</v>
      </c>
      <c r="F60" s="262">
        <v>5.0599999999999996</v>
      </c>
      <c r="G60" s="269">
        <v>5.57</v>
      </c>
      <c r="H60" s="270"/>
    </row>
    <row r="61" spans="1:8">
      <c r="A61" t="s">
        <v>882</v>
      </c>
      <c r="B61" s="263">
        <v>8379608089800</v>
      </c>
      <c r="C61" t="s">
        <v>883</v>
      </c>
      <c r="D61" t="s">
        <v>884</v>
      </c>
      <c r="E61" t="s">
        <v>309</v>
      </c>
      <c r="F61" s="262">
        <v>7.89</v>
      </c>
      <c r="G61" s="269">
        <v>8.68</v>
      </c>
      <c r="H61" s="270"/>
    </row>
    <row r="62" spans="1:8">
      <c r="A62" t="s">
        <v>885</v>
      </c>
      <c r="B62" s="263">
        <v>0</v>
      </c>
      <c r="C62" t="s">
        <v>886</v>
      </c>
      <c r="D62" t="s">
        <v>884</v>
      </c>
      <c r="E62" t="s">
        <v>876</v>
      </c>
      <c r="F62" s="262">
        <v>9.5500000000000007</v>
      </c>
      <c r="G62" s="269">
        <v>10.51</v>
      </c>
      <c r="H62" s="270"/>
    </row>
    <row r="63" spans="1:8">
      <c r="A63" t="s">
        <v>887</v>
      </c>
      <c r="B63" s="263">
        <v>7879808089900</v>
      </c>
      <c r="C63" t="s">
        <v>888</v>
      </c>
      <c r="D63" t="s">
        <v>884</v>
      </c>
      <c r="E63" t="s">
        <v>881</v>
      </c>
      <c r="F63" s="262">
        <v>5.0599999999999996</v>
      </c>
      <c r="G63" s="269">
        <v>5.57</v>
      </c>
      <c r="H63" s="270"/>
    </row>
    <row r="64" spans="1:8">
      <c r="A64" t="s">
        <v>889</v>
      </c>
      <c r="B64" s="263">
        <v>8378108129800</v>
      </c>
      <c r="C64" t="s">
        <v>890</v>
      </c>
      <c r="D64" t="s">
        <v>891</v>
      </c>
      <c r="E64" t="s">
        <v>892</v>
      </c>
      <c r="F64" s="262">
        <v>3.13</v>
      </c>
      <c r="G64" s="269">
        <v>3.44</v>
      </c>
      <c r="H64" s="270"/>
    </row>
    <row r="65" spans="1:8">
      <c r="A65" t="s">
        <v>893</v>
      </c>
      <c r="B65" s="263">
        <v>0</v>
      </c>
      <c r="C65" t="s">
        <v>894</v>
      </c>
      <c r="D65" t="s">
        <v>895</v>
      </c>
      <c r="E65" t="s">
        <v>896</v>
      </c>
      <c r="F65" s="262">
        <v>3.68</v>
      </c>
      <c r="G65" s="269">
        <v>4.05</v>
      </c>
      <c r="H65" s="270"/>
    </row>
    <row r="66" spans="1:8">
      <c r="A66" t="s">
        <v>897</v>
      </c>
      <c r="B66" s="263">
        <v>8388108129800</v>
      </c>
      <c r="C66" t="s">
        <v>898</v>
      </c>
      <c r="D66" t="s">
        <v>899</v>
      </c>
      <c r="E66" t="s">
        <v>899</v>
      </c>
      <c r="F66" s="262">
        <v>3.74</v>
      </c>
      <c r="G66" s="269">
        <v>4.1100000000000003</v>
      </c>
      <c r="H66" s="270"/>
    </row>
    <row r="67" spans="1:8">
      <c r="A67" t="s">
        <v>900</v>
      </c>
      <c r="B67" s="263">
        <v>8388112129800</v>
      </c>
      <c r="C67" t="s">
        <v>901</v>
      </c>
      <c r="D67" t="s">
        <v>899</v>
      </c>
      <c r="E67" t="s">
        <v>899</v>
      </c>
      <c r="F67" s="262">
        <v>5.0599999999999996</v>
      </c>
      <c r="G67" s="269">
        <v>5.57</v>
      </c>
      <c r="H67" s="270"/>
    </row>
    <row r="68" spans="1:8">
      <c r="A68" t="s">
        <v>902</v>
      </c>
      <c r="B68" s="263">
        <v>8388108129900</v>
      </c>
      <c r="C68" t="s">
        <v>903</v>
      </c>
      <c r="D68" t="s">
        <v>904</v>
      </c>
      <c r="E68" t="s">
        <v>309</v>
      </c>
      <c r="F68" s="262">
        <v>3.74</v>
      </c>
      <c r="G68" s="269">
        <v>4.1100000000000003</v>
      </c>
      <c r="H68" s="270"/>
    </row>
    <row r="69" spans="1:8">
      <c r="A69" t="s">
        <v>905</v>
      </c>
      <c r="B69" s="263">
        <v>8388112129900</v>
      </c>
      <c r="C69" t="s">
        <v>906</v>
      </c>
      <c r="D69" t="s">
        <v>904</v>
      </c>
      <c r="E69" t="s">
        <v>11</v>
      </c>
      <c r="F69" s="262">
        <v>5.0599999999999996</v>
      </c>
      <c r="G69" s="269">
        <v>5.57</v>
      </c>
      <c r="H69" s="270"/>
    </row>
    <row r="70" spans="1:8">
      <c r="A70" t="s">
        <v>907</v>
      </c>
      <c r="B70" s="263">
        <v>0</v>
      </c>
      <c r="C70" t="s">
        <v>908</v>
      </c>
      <c r="D70" t="s">
        <v>909</v>
      </c>
      <c r="E70" t="s">
        <v>910</v>
      </c>
      <c r="F70" s="262">
        <v>14.72</v>
      </c>
      <c r="G70" s="269">
        <v>16.190000000000001</v>
      </c>
      <c r="H70" s="270"/>
    </row>
    <row r="71" spans="1:8">
      <c r="A71" t="s">
        <v>911</v>
      </c>
      <c r="B71" s="263" t="s">
        <v>121</v>
      </c>
      <c r="C71" t="s">
        <v>912</v>
      </c>
      <c r="D71" t="s">
        <v>909</v>
      </c>
      <c r="E71" t="s">
        <v>913</v>
      </c>
      <c r="F71" s="262">
        <v>14.72</v>
      </c>
      <c r="G71" s="269">
        <v>16.190000000000001</v>
      </c>
      <c r="H71" s="270"/>
    </row>
    <row r="72" spans="1:8">
      <c r="A72" t="s">
        <v>914</v>
      </c>
      <c r="B72" s="263" t="s">
        <v>1049</v>
      </c>
      <c r="C72" t="s">
        <v>915</v>
      </c>
      <c r="D72" t="s">
        <v>909</v>
      </c>
      <c r="E72" t="s">
        <v>916</v>
      </c>
      <c r="F72" s="262">
        <v>15.95</v>
      </c>
      <c r="G72" s="269">
        <v>17.55</v>
      </c>
      <c r="H72" s="270"/>
    </row>
    <row r="73" spans="1:8">
      <c r="A73" t="s">
        <v>917</v>
      </c>
      <c r="B73" s="263">
        <v>8378708089800</v>
      </c>
      <c r="C73" t="s">
        <v>918</v>
      </c>
      <c r="D73" t="s">
        <v>919</v>
      </c>
      <c r="E73" t="s">
        <v>920</v>
      </c>
      <c r="F73" s="262">
        <v>9.57</v>
      </c>
      <c r="G73" s="269">
        <v>10.53</v>
      </c>
      <c r="H73" s="270"/>
    </row>
    <row r="74" spans="1:8">
      <c r="A74" t="s">
        <v>921</v>
      </c>
      <c r="B74" s="263" t="s">
        <v>1040</v>
      </c>
      <c r="C74" t="s">
        <v>922</v>
      </c>
      <c r="D74" t="s">
        <v>923</v>
      </c>
      <c r="E74" t="s">
        <v>924</v>
      </c>
      <c r="F74" s="262">
        <v>3.13</v>
      </c>
      <c r="G74" s="269">
        <v>3.44</v>
      </c>
      <c r="H74" s="270"/>
    </row>
    <row r="75" spans="1:8">
      <c r="A75" t="s">
        <v>925</v>
      </c>
      <c r="B75" s="263">
        <v>7869406089800</v>
      </c>
      <c r="C75" t="s">
        <v>926</v>
      </c>
      <c r="D75" t="s">
        <v>927</v>
      </c>
      <c r="E75" t="s">
        <v>738</v>
      </c>
      <c r="F75" s="262">
        <v>0.83</v>
      </c>
      <c r="G75" s="269">
        <v>0.91</v>
      </c>
      <c r="H75" s="270"/>
    </row>
    <row r="76" spans="1:8">
      <c r="A76" t="s">
        <v>928</v>
      </c>
      <c r="B76" s="263">
        <v>7869412209800</v>
      </c>
      <c r="C76" t="s">
        <v>929</v>
      </c>
      <c r="D76" t="s">
        <v>927</v>
      </c>
      <c r="E76" t="s">
        <v>930</v>
      </c>
      <c r="F76" s="262">
        <v>1.02</v>
      </c>
      <c r="G76" s="269">
        <v>1.1200000000000001</v>
      </c>
      <c r="H76" s="270"/>
    </row>
    <row r="77" spans="1:8">
      <c r="A77" t="s">
        <v>931</v>
      </c>
      <c r="B77" s="263">
        <v>7869424329800</v>
      </c>
      <c r="C77" t="s">
        <v>932</v>
      </c>
      <c r="D77" t="s">
        <v>927</v>
      </c>
      <c r="E77" t="s">
        <v>769</v>
      </c>
      <c r="F77" s="262">
        <v>1.56</v>
      </c>
      <c r="G77" s="269">
        <v>1.72</v>
      </c>
      <c r="H77" s="270"/>
    </row>
    <row r="78" spans="1:8">
      <c r="A78" t="s">
        <v>933</v>
      </c>
      <c r="B78" s="263">
        <v>0</v>
      </c>
      <c r="C78" t="s">
        <v>934</v>
      </c>
      <c r="D78" t="s">
        <v>935</v>
      </c>
      <c r="E78" t="s">
        <v>738</v>
      </c>
      <c r="F78" s="262">
        <v>0.8</v>
      </c>
      <c r="G78" s="269">
        <v>0.88</v>
      </c>
      <c r="H78" s="270"/>
    </row>
    <row r="79" spans="1:8">
      <c r="A79" t="s">
        <v>936</v>
      </c>
      <c r="B79" s="263">
        <v>0</v>
      </c>
      <c r="C79" t="s">
        <v>937</v>
      </c>
      <c r="D79" t="s">
        <v>938</v>
      </c>
      <c r="E79" t="s">
        <v>939</v>
      </c>
      <c r="F79" s="262">
        <v>2.39</v>
      </c>
      <c r="G79" s="269">
        <v>2.63</v>
      </c>
      <c r="H79" s="270"/>
    </row>
    <row r="80" spans="1:8">
      <c r="A80" t="s">
        <v>940</v>
      </c>
      <c r="B80" s="263">
        <v>7869712209800</v>
      </c>
      <c r="C80" t="s">
        <v>941</v>
      </c>
      <c r="D80" t="s">
        <v>938</v>
      </c>
      <c r="E80" t="s">
        <v>942</v>
      </c>
      <c r="F80" s="262">
        <v>2.99</v>
      </c>
      <c r="G80" s="269">
        <v>3.29</v>
      </c>
      <c r="H80" s="270"/>
    </row>
    <row r="81" spans="1:8">
      <c r="A81" t="s">
        <v>943</v>
      </c>
      <c r="B81" s="263">
        <v>0</v>
      </c>
      <c r="C81" t="s">
        <v>944</v>
      </c>
      <c r="D81" t="s">
        <v>938</v>
      </c>
      <c r="E81" t="s">
        <v>945</v>
      </c>
      <c r="F81" s="262">
        <v>5.5</v>
      </c>
      <c r="G81" s="269">
        <v>6.05</v>
      </c>
      <c r="H81" s="270"/>
    </row>
    <row r="82" spans="1:8">
      <c r="A82" t="s">
        <v>946</v>
      </c>
      <c r="B82" s="263">
        <v>7381204049800</v>
      </c>
      <c r="C82" t="s">
        <v>947</v>
      </c>
      <c r="D82" t="s">
        <v>948</v>
      </c>
      <c r="E82" t="s">
        <v>949</v>
      </c>
      <c r="F82" s="262">
        <v>3.46</v>
      </c>
      <c r="G82" s="269">
        <v>3.81</v>
      </c>
      <c r="H82" s="270"/>
    </row>
    <row r="83" spans="1:8">
      <c r="A83" t="s">
        <v>950</v>
      </c>
      <c r="B83" s="263">
        <v>7381206069800</v>
      </c>
      <c r="C83" t="s">
        <v>951</v>
      </c>
      <c r="D83" t="s">
        <v>948</v>
      </c>
      <c r="E83" t="s">
        <v>952</v>
      </c>
      <c r="F83" s="262">
        <v>4.37</v>
      </c>
      <c r="G83" s="269">
        <v>4.8099999999999996</v>
      </c>
      <c r="H83" s="270"/>
    </row>
    <row r="84" spans="1:8">
      <c r="A84" t="s">
        <v>953</v>
      </c>
      <c r="B84" s="263">
        <v>7381208089800</v>
      </c>
      <c r="C84" t="s">
        <v>954</v>
      </c>
      <c r="D84" t="s">
        <v>948</v>
      </c>
      <c r="E84" t="s">
        <v>955</v>
      </c>
      <c r="F84" s="262">
        <v>4.49</v>
      </c>
      <c r="G84" s="269">
        <v>4.9400000000000004</v>
      </c>
      <c r="H84" s="270"/>
    </row>
    <row r="85" spans="1:8">
      <c r="A85" t="s">
        <v>956</v>
      </c>
      <c r="B85" s="263">
        <v>7381212129800</v>
      </c>
      <c r="C85" t="s">
        <v>957</v>
      </c>
      <c r="D85" t="s">
        <v>948</v>
      </c>
      <c r="E85" t="s">
        <v>958</v>
      </c>
      <c r="F85" s="262">
        <v>6.41</v>
      </c>
      <c r="G85" s="269">
        <v>7.05</v>
      </c>
      <c r="H85" s="270"/>
    </row>
    <row r="86" spans="1:8">
      <c r="A86" t="s">
        <v>959</v>
      </c>
      <c r="B86" s="263">
        <v>7381216169800</v>
      </c>
      <c r="C86" t="s">
        <v>960</v>
      </c>
      <c r="D86" t="s">
        <v>948</v>
      </c>
      <c r="E86" t="s">
        <v>961</v>
      </c>
      <c r="F86" s="262">
        <v>9.1999999999999993</v>
      </c>
      <c r="G86" s="269">
        <v>10.119999999999999</v>
      </c>
      <c r="H86" s="270"/>
    </row>
    <row r="87" spans="1:8">
      <c r="A87" t="s">
        <v>962</v>
      </c>
      <c r="B87" s="263">
        <v>0</v>
      </c>
      <c r="C87" t="s">
        <v>963</v>
      </c>
      <c r="D87" t="s">
        <v>948</v>
      </c>
      <c r="E87" t="s">
        <v>964</v>
      </c>
      <c r="F87" s="262">
        <v>15.71</v>
      </c>
      <c r="G87" s="269">
        <v>17.28</v>
      </c>
      <c r="H87" s="270"/>
    </row>
    <row r="88" spans="1:8">
      <c r="A88" t="s">
        <v>965</v>
      </c>
      <c r="B88" s="263">
        <v>0</v>
      </c>
      <c r="C88" t="s">
        <v>966</v>
      </c>
      <c r="D88" t="s">
        <v>948</v>
      </c>
      <c r="E88" t="s">
        <v>967</v>
      </c>
      <c r="F88" s="262">
        <v>19.670000000000002</v>
      </c>
      <c r="G88" s="269">
        <v>21.64</v>
      </c>
      <c r="H88" s="270"/>
    </row>
    <row r="89" spans="1:8">
      <c r="A89" t="s">
        <v>968</v>
      </c>
      <c r="B89" s="263">
        <v>0</v>
      </c>
      <c r="C89" t="s">
        <v>969</v>
      </c>
      <c r="D89" t="s">
        <v>948</v>
      </c>
      <c r="E89" t="s">
        <v>970</v>
      </c>
      <c r="F89" s="262">
        <v>26.35</v>
      </c>
      <c r="G89" s="269">
        <v>28.99</v>
      </c>
      <c r="H89" s="270"/>
    </row>
    <row r="90" spans="1:8">
      <c r="A90" t="s">
        <v>971</v>
      </c>
      <c r="B90" s="263">
        <v>7481202029800</v>
      </c>
      <c r="C90" t="s">
        <v>972</v>
      </c>
      <c r="D90" t="s">
        <v>948</v>
      </c>
      <c r="E90" t="s">
        <v>973</v>
      </c>
      <c r="F90" s="262">
        <v>3.6</v>
      </c>
      <c r="G90" s="269">
        <v>3.96</v>
      </c>
      <c r="H90" s="270"/>
    </row>
    <row r="91" spans="1:8">
      <c r="A91" t="s">
        <v>974</v>
      </c>
      <c r="B91" s="263">
        <v>7481204049800</v>
      </c>
      <c r="C91" t="s">
        <v>975</v>
      </c>
      <c r="D91" t="s">
        <v>948</v>
      </c>
      <c r="E91" t="s">
        <v>762</v>
      </c>
      <c r="F91" s="262">
        <v>3.19</v>
      </c>
      <c r="G91" s="269">
        <v>3.51</v>
      </c>
      <c r="H91" s="270"/>
    </row>
    <row r="92" spans="1:8">
      <c r="A92" t="s">
        <v>976</v>
      </c>
      <c r="B92" s="263">
        <v>7481206069800</v>
      </c>
      <c r="C92" t="s">
        <v>977</v>
      </c>
      <c r="D92" t="s">
        <v>948</v>
      </c>
      <c r="E92" t="s">
        <v>354</v>
      </c>
      <c r="F92" s="262">
        <v>3.99</v>
      </c>
      <c r="G92" s="269">
        <v>4.3899999999999997</v>
      </c>
      <c r="H92" s="270"/>
    </row>
    <row r="93" spans="1:8">
      <c r="A93" t="s">
        <v>978</v>
      </c>
      <c r="B93" s="263">
        <v>7481208089800</v>
      </c>
      <c r="C93" t="s">
        <v>979</v>
      </c>
      <c r="D93" t="s">
        <v>948</v>
      </c>
      <c r="E93" t="s">
        <v>309</v>
      </c>
      <c r="F93" s="262">
        <v>2.85</v>
      </c>
      <c r="G93" s="269">
        <v>3.14</v>
      </c>
      <c r="H93" s="270"/>
    </row>
    <row r="94" spans="1:8">
      <c r="A94" t="s">
        <v>980</v>
      </c>
      <c r="B94" s="263">
        <v>7481212129800</v>
      </c>
      <c r="C94" t="s">
        <v>981</v>
      </c>
      <c r="D94" t="s">
        <v>948</v>
      </c>
      <c r="E94" t="s">
        <v>11</v>
      </c>
      <c r="F94" s="262">
        <v>4.54</v>
      </c>
      <c r="G94" s="269">
        <v>4.99</v>
      </c>
      <c r="H94" s="270"/>
    </row>
    <row r="95" spans="1:8">
      <c r="A95" t="s">
        <v>982</v>
      </c>
      <c r="B95" s="263">
        <v>7481216169800</v>
      </c>
      <c r="C95" t="s">
        <v>983</v>
      </c>
      <c r="D95" t="s">
        <v>948</v>
      </c>
      <c r="E95" t="s">
        <v>205</v>
      </c>
      <c r="F95" s="262">
        <v>6.54</v>
      </c>
      <c r="G95" s="269">
        <v>7.19</v>
      </c>
      <c r="H95" s="270"/>
    </row>
    <row r="96" spans="1:8">
      <c r="A96" t="s">
        <v>984</v>
      </c>
      <c r="B96" s="263">
        <v>7481220209800</v>
      </c>
      <c r="C96" t="s">
        <v>985</v>
      </c>
      <c r="D96" t="s">
        <v>948</v>
      </c>
      <c r="E96" t="s">
        <v>838</v>
      </c>
      <c r="F96" s="262">
        <v>10.66</v>
      </c>
      <c r="G96" s="269">
        <v>11.73</v>
      </c>
      <c r="H96" s="270"/>
    </row>
    <row r="97" spans="1:8">
      <c r="A97" t="s">
        <v>986</v>
      </c>
      <c r="B97" s="263">
        <v>7481224249800</v>
      </c>
      <c r="C97" t="s">
        <v>987</v>
      </c>
      <c r="D97" t="s">
        <v>948</v>
      </c>
      <c r="E97" t="s">
        <v>841</v>
      </c>
      <c r="F97" s="262">
        <v>14.89</v>
      </c>
      <c r="G97" s="269">
        <v>16.38</v>
      </c>
      <c r="H97" s="270"/>
    </row>
    <row r="98" spans="1:8">
      <c r="A98" t="s">
        <v>988</v>
      </c>
      <c r="B98" s="263">
        <v>7481232329800</v>
      </c>
      <c r="C98" t="s">
        <v>989</v>
      </c>
      <c r="D98" t="s">
        <v>948</v>
      </c>
      <c r="E98" t="s">
        <v>355</v>
      </c>
      <c r="F98" s="262">
        <v>23.68</v>
      </c>
      <c r="G98" s="269">
        <v>26.05</v>
      </c>
      <c r="H98" s="270"/>
    </row>
    <row r="99" spans="1:8">
      <c r="A99" t="s">
        <v>990</v>
      </c>
      <c r="B99" s="263" t="s">
        <v>1048</v>
      </c>
      <c r="C99" t="s">
        <v>991</v>
      </c>
      <c r="D99" t="s">
        <v>992</v>
      </c>
      <c r="E99" t="s">
        <v>993</v>
      </c>
      <c r="F99" s="262">
        <v>3.79</v>
      </c>
      <c r="G99" s="269">
        <v>4.17</v>
      </c>
      <c r="H99" s="270"/>
    </row>
    <row r="100" spans="1:8">
      <c r="A100" t="s">
        <v>994</v>
      </c>
      <c r="B100" s="263" t="s">
        <v>69</v>
      </c>
      <c r="C100" t="s">
        <v>995</v>
      </c>
      <c r="D100" t="s">
        <v>992</v>
      </c>
      <c r="E100" t="s">
        <v>996</v>
      </c>
      <c r="F100" s="262">
        <v>13.32</v>
      </c>
      <c r="G100" s="269">
        <v>14.65</v>
      </c>
      <c r="H100" s="270"/>
    </row>
    <row r="101" spans="1:8">
      <c r="A101" t="s">
        <v>997</v>
      </c>
      <c r="B101" s="263" t="s">
        <v>70</v>
      </c>
      <c r="C101" t="s">
        <v>998</v>
      </c>
      <c r="D101" t="s">
        <v>992</v>
      </c>
      <c r="E101" t="s">
        <v>999</v>
      </c>
      <c r="F101" s="262">
        <v>18.61</v>
      </c>
      <c r="G101" s="269">
        <v>20.47</v>
      </c>
      <c r="H101" s="270"/>
    </row>
    <row r="102" spans="1:8">
      <c r="A102" t="s">
        <v>1000</v>
      </c>
      <c r="B102" s="263" t="s">
        <v>71</v>
      </c>
      <c r="C102" t="s">
        <v>1001</v>
      </c>
      <c r="D102" t="s">
        <v>992</v>
      </c>
      <c r="E102" t="s">
        <v>1002</v>
      </c>
      <c r="F102" s="262">
        <v>29.62</v>
      </c>
      <c r="G102" s="269">
        <v>32.58</v>
      </c>
      <c r="H102" s="270"/>
    </row>
    <row r="103" spans="1:8">
      <c r="A103" t="s">
        <v>1003</v>
      </c>
      <c r="B103" s="263" t="s">
        <v>52</v>
      </c>
      <c r="C103" t="s">
        <v>1004</v>
      </c>
      <c r="D103" t="s">
        <v>948</v>
      </c>
      <c r="E103" t="s">
        <v>1005</v>
      </c>
      <c r="F103" s="262">
        <v>4.97</v>
      </c>
      <c r="G103" s="269">
        <v>5.47</v>
      </c>
      <c r="H103" s="270"/>
    </row>
    <row r="104" spans="1:8">
      <c r="A104" t="s">
        <v>1006</v>
      </c>
      <c r="B104" s="263" t="s">
        <v>53</v>
      </c>
      <c r="C104" t="s">
        <v>1007</v>
      </c>
      <c r="D104" t="s">
        <v>948</v>
      </c>
      <c r="E104" t="s">
        <v>1008</v>
      </c>
      <c r="F104" s="262">
        <v>3.56</v>
      </c>
      <c r="G104" s="269">
        <v>3.92</v>
      </c>
      <c r="H104" s="270"/>
    </row>
    <row r="105" spans="1:8">
      <c r="A105" t="s">
        <v>1009</v>
      </c>
      <c r="B105" s="263" t="s">
        <v>67</v>
      </c>
      <c r="C105" t="s">
        <v>1010</v>
      </c>
      <c r="D105" t="s">
        <v>948</v>
      </c>
      <c r="E105" t="s">
        <v>1011</v>
      </c>
      <c r="F105" s="262">
        <v>5.68</v>
      </c>
      <c r="G105" s="269">
        <v>6.25</v>
      </c>
      <c r="H105" s="270"/>
    </row>
    <row r="106" spans="1:8">
      <c r="A106" t="s">
        <v>1012</v>
      </c>
      <c r="B106" s="263" t="s">
        <v>68</v>
      </c>
      <c r="C106" t="s">
        <v>1013</v>
      </c>
      <c r="D106" t="s">
        <v>948</v>
      </c>
      <c r="E106" t="s">
        <v>1014</v>
      </c>
      <c r="F106" s="262">
        <v>8.17</v>
      </c>
      <c r="G106" s="269">
        <v>8.99</v>
      </c>
      <c r="H106" s="270"/>
    </row>
    <row r="107" spans="1:8">
      <c r="A107" t="s">
        <v>1015</v>
      </c>
      <c r="B107" s="263">
        <v>7481212129900</v>
      </c>
      <c r="C107" t="s">
        <v>1016</v>
      </c>
      <c r="D107" t="s">
        <v>1017</v>
      </c>
      <c r="E107" t="s">
        <v>11</v>
      </c>
      <c r="F107" s="262">
        <v>4.76</v>
      </c>
      <c r="G107" s="269">
        <v>5.24</v>
      </c>
      <c r="H107" s="270"/>
    </row>
    <row r="108" spans="1:8">
      <c r="A108" t="s">
        <v>1018</v>
      </c>
      <c r="B108" s="263" t="s">
        <v>45</v>
      </c>
      <c r="C108" t="s">
        <v>1019</v>
      </c>
      <c r="D108" t="s">
        <v>1020</v>
      </c>
      <c r="E108" t="s">
        <v>1008</v>
      </c>
      <c r="F108" s="262">
        <v>3.56</v>
      </c>
      <c r="G108" s="269">
        <v>3.92</v>
      </c>
      <c r="H108" s="270"/>
    </row>
    <row r="109" spans="1:8">
      <c r="A109" t="s">
        <v>1021</v>
      </c>
      <c r="B109" s="263" t="s">
        <v>46</v>
      </c>
      <c r="C109" t="s">
        <v>1022</v>
      </c>
      <c r="D109" t="s">
        <v>1020</v>
      </c>
      <c r="E109" t="s">
        <v>1011</v>
      </c>
      <c r="F109" s="262">
        <v>5.68</v>
      </c>
      <c r="G109" s="269">
        <v>6.25</v>
      </c>
      <c r="H109" s="270"/>
    </row>
    <row r="110" spans="1:8">
      <c r="A110" t="s">
        <v>1023</v>
      </c>
      <c r="B110" s="263" t="s">
        <v>47</v>
      </c>
      <c r="C110" t="s">
        <v>1024</v>
      </c>
      <c r="D110" t="s">
        <v>1020</v>
      </c>
      <c r="E110" t="s">
        <v>1014</v>
      </c>
      <c r="F110" s="262">
        <v>8.6</v>
      </c>
      <c r="G110" s="269">
        <v>9.4600000000000009</v>
      </c>
      <c r="H110" s="270"/>
    </row>
    <row r="111" spans="1:8">
      <c r="A111" t="s">
        <v>1025</v>
      </c>
      <c r="B111" s="263">
        <v>0</v>
      </c>
      <c r="C111" t="s">
        <v>21</v>
      </c>
      <c r="D111" t="s">
        <v>1026</v>
      </c>
      <c r="E111" t="s">
        <v>309</v>
      </c>
      <c r="F111" s="262">
        <v>4.4000000000000004</v>
      </c>
      <c r="G111" s="269">
        <v>4.84</v>
      </c>
      <c r="H111" s="270"/>
    </row>
    <row r="112" spans="1:8">
      <c r="A112" t="s">
        <v>1027</v>
      </c>
      <c r="B112" s="263">
        <v>0</v>
      </c>
      <c r="C112" t="s">
        <v>21</v>
      </c>
      <c r="D112" t="s">
        <v>1026</v>
      </c>
      <c r="E112" t="s">
        <v>11</v>
      </c>
      <c r="F112" s="262">
        <v>6.2</v>
      </c>
      <c r="G112" s="269">
        <v>6.82</v>
      </c>
      <c r="H112" s="270"/>
    </row>
    <row r="113" spans="1:8">
      <c r="A113" t="s">
        <v>1028</v>
      </c>
      <c r="B113" s="263">
        <v>0</v>
      </c>
      <c r="C113" t="s">
        <v>21</v>
      </c>
      <c r="D113" t="s">
        <v>1026</v>
      </c>
      <c r="E113" t="s">
        <v>205</v>
      </c>
      <c r="F113" s="262">
        <v>9.17</v>
      </c>
      <c r="G113" s="269">
        <v>10.09</v>
      </c>
      <c r="H113" s="270"/>
    </row>
    <row r="114" spans="1:8">
      <c r="A114" t="s">
        <v>1029</v>
      </c>
      <c r="B114" s="263">
        <v>0</v>
      </c>
      <c r="C114" t="s">
        <v>21</v>
      </c>
      <c r="D114" t="s">
        <v>1026</v>
      </c>
      <c r="E114" t="s">
        <v>838</v>
      </c>
      <c r="F114" s="262">
        <v>15.72</v>
      </c>
      <c r="G114" s="269">
        <v>17.29</v>
      </c>
      <c r="H114" s="270"/>
    </row>
    <row r="115" spans="1:8">
      <c r="A115" t="s">
        <v>1030</v>
      </c>
      <c r="B115" s="263">
        <v>0</v>
      </c>
      <c r="C115" t="s">
        <v>21</v>
      </c>
      <c r="D115" t="s">
        <v>1026</v>
      </c>
      <c r="E115" t="s">
        <v>841</v>
      </c>
      <c r="F115" s="262">
        <v>19.829999999999998</v>
      </c>
      <c r="G115" s="269">
        <v>21.81</v>
      </c>
      <c r="H115" s="270"/>
    </row>
    <row r="116" spans="1:8">
      <c r="A116" t="s">
        <v>1031</v>
      </c>
      <c r="B116" s="263">
        <v>0</v>
      </c>
      <c r="C116" t="s">
        <v>21</v>
      </c>
      <c r="D116" t="s">
        <v>1026</v>
      </c>
      <c r="E116" t="s">
        <v>355</v>
      </c>
      <c r="F116" s="262">
        <v>28.46</v>
      </c>
      <c r="G116" s="269">
        <v>31.31</v>
      </c>
      <c r="H116" s="270"/>
    </row>
    <row r="117" spans="1:8">
      <c r="A117" t="s">
        <v>1032</v>
      </c>
      <c r="B117" s="263">
        <v>0</v>
      </c>
      <c r="C117" t="s">
        <v>1033</v>
      </c>
      <c r="D117" t="s">
        <v>1026</v>
      </c>
      <c r="E117" t="s">
        <v>1034</v>
      </c>
      <c r="F117" s="262">
        <v>102.99</v>
      </c>
      <c r="G117" s="269">
        <v>113.29</v>
      </c>
      <c r="H117" s="270"/>
    </row>
    <row r="118" spans="1:8">
      <c r="A118" t="s">
        <v>1035</v>
      </c>
      <c r="B118" s="263">
        <v>0</v>
      </c>
      <c r="C118" t="s">
        <v>1036</v>
      </c>
      <c r="D118" t="s">
        <v>1026</v>
      </c>
      <c r="E118" t="s">
        <v>1037</v>
      </c>
      <c r="F118" s="262">
        <v>143.69999999999999</v>
      </c>
      <c r="G118" s="269">
        <v>158.07</v>
      </c>
      <c r="H118" s="270"/>
    </row>
    <row r="119" spans="1:8">
      <c r="A119" t="s">
        <v>1038</v>
      </c>
      <c r="B119" s="263">
        <v>0</v>
      </c>
      <c r="C119" t="s">
        <v>1039</v>
      </c>
      <c r="D119" t="s">
        <v>1026</v>
      </c>
      <c r="E119" t="s">
        <v>356</v>
      </c>
      <c r="F119" s="262">
        <v>258.64</v>
      </c>
      <c r="G119" s="269">
        <v>284.5</v>
      </c>
      <c r="H119" s="270"/>
    </row>
    <row r="120" spans="1:8">
      <c r="A120" t="s">
        <v>1050</v>
      </c>
      <c r="B120" s="263">
        <v>8378808089800</v>
      </c>
      <c r="C120" t="s">
        <v>1051</v>
      </c>
      <c r="D120" t="s">
        <v>1052</v>
      </c>
      <c r="G120" s="269">
        <v>9.5500000000000007</v>
      </c>
    </row>
    <row r="121" spans="1:8">
      <c r="A121" t="s">
        <v>1053</v>
      </c>
      <c r="B121" s="263" t="s">
        <v>1054</v>
      </c>
      <c r="C121" t="s">
        <v>1055</v>
      </c>
      <c r="D121" t="s">
        <v>1052</v>
      </c>
      <c r="G121" s="269">
        <v>8.0259999999999998</v>
      </c>
    </row>
  </sheetData>
  <autoFilter ref="A2:H121" xr:uid="{A5C4A47B-2CAD-4352-825E-D5EB7BA8A0B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2025-1807-449F-8265-F9CF53DEC830}">
  <dimension ref="A1:T43"/>
  <sheetViews>
    <sheetView topLeftCell="D1" workbookViewId="0">
      <pane ySplit="3" topLeftCell="A4" activePane="bottomLeft" state="frozen"/>
      <selection pane="bottomLeft" activeCell="Q4" sqref="Q4"/>
    </sheetView>
  </sheetViews>
  <sheetFormatPr baseColWidth="10" defaultColWidth="8.83203125" defaultRowHeight="13"/>
  <cols>
    <col min="1" max="1" width="21" style="169" bestFit="1" customWidth="1"/>
    <col min="2" max="2" width="20.5" style="169" hidden="1" customWidth="1"/>
    <col min="3" max="3" width="91.5" style="170" bestFit="1" customWidth="1"/>
    <col min="4" max="5" width="19.6640625" style="170" customWidth="1"/>
    <col min="6" max="6" width="10.33203125" style="169" bestFit="1" customWidth="1"/>
    <col min="7" max="7" width="10.33203125" style="222" customWidth="1"/>
    <col min="8" max="8" width="14" style="169" bestFit="1" customWidth="1"/>
    <col min="9" max="13" width="12.83203125" style="169" bestFit="1" customWidth="1"/>
    <col min="14" max="16" width="13" style="169" customWidth="1"/>
    <col min="17" max="17" width="13" style="222" customWidth="1"/>
    <col min="18" max="18" width="11" style="212" bestFit="1" customWidth="1"/>
    <col min="19" max="19" width="12" style="212" bestFit="1" customWidth="1"/>
  </cols>
  <sheetData>
    <row r="1" spans="1:20">
      <c r="A1" s="226" t="s">
        <v>499</v>
      </c>
      <c r="B1" s="170"/>
    </row>
    <row r="2" spans="1:20" ht="17">
      <c r="A2" s="171" t="s">
        <v>383</v>
      </c>
      <c r="B2" s="172"/>
      <c r="C2" s="173" t="s">
        <v>384</v>
      </c>
      <c r="D2" s="174" t="s">
        <v>335</v>
      </c>
      <c r="E2" s="174" t="s">
        <v>335</v>
      </c>
      <c r="F2" s="175" t="s">
        <v>385</v>
      </c>
      <c r="G2" s="220" t="s">
        <v>498</v>
      </c>
      <c r="H2" s="172"/>
      <c r="I2" s="176" t="s">
        <v>386</v>
      </c>
      <c r="J2" s="177"/>
      <c r="K2" s="177"/>
      <c r="L2" s="177"/>
      <c r="M2" s="177"/>
      <c r="N2" s="177"/>
      <c r="O2" s="177"/>
      <c r="P2" s="177"/>
      <c r="Q2" s="224"/>
    </row>
    <row r="3" spans="1:20" ht="51">
      <c r="A3" s="178"/>
      <c r="B3" s="179"/>
      <c r="C3" s="180"/>
      <c r="D3" s="181"/>
      <c r="E3" s="181"/>
      <c r="F3" s="182"/>
      <c r="G3" s="220"/>
      <c r="H3" s="183" t="s">
        <v>387</v>
      </c>
      <c r="I3" s="183" t="s">
        <v>388</v>
      </c>
      <c r="J3" s="184" t="s">
        <v>389</v>
      </c>
      <c r="K3" s="185" t="s">
        <v>390</v>
      </c>
      <c r="L3" s="185" t="s">
        <v>391</v>
      </c>
      <c r="M3" s="185" t="s">
        <v>392</v>
      </c>
      <c r="N3" s="183" t="s">
        <v>1041</v>
      </c>
      <c r="O3" s="183" t="s">
        <v>1042</v>
      </c>
      <c r="P3" s="183" t="s">
        <v>1043</v>
      </c>
      <c r="Q3" s="268" t="s">
        <v>1044</v>
      </c>
      <c r="R3" s="212" t="s">
        <v>493</v>
      </c>
      <c r="S3" s="212" t="s">
        <v>330</v>
      </c>
    </row>
    <row r="4" spans="1:20" ht="17">
      <c r="A4" s="186" t="s">
        <v>147</v>
      </c>
      <c r="B4" s="187"/>
      <c r="C4" s="188" t="s">
        <v>393</v>
      </c>
      <c r="D4" s="188">
        <v>11080</v>
      </c>
      <c r="E4" s="188" t="s">
        <v>366</v>
      </c>
      <c r="F4" s="189" t="s">
        <v>394</v>
      </c>
      <c r="G4" s="221">
        <v>1.1200000000000001</v>
      </c>
      <c r="H4" s="190">
        <v>6.4470000000000001</v>
      </c>
      <c r="I4" s="191">
        <v>6.64</v>
      </c>
      <c r="J4" s="191">
        <v>6.8460000000000001</v>
      </c>
      <c r="K4" s="191">
        <v>7.0579999999999998</v>
      </c>
      <c r="L4" s="191">
        <v>7.2690000000000001</v>
      </c>
      <c r="M4" s="191">
        <v>7.4870000000000001</v>
      </c>
      <c r="N4" s="191">
        <f>M4*1.03</f>
        <v>7.7116100000000003</v>
      </c>
      <c r="O4" s="191">
        <f>N4*1.03</f>
        <v>7.9429583000000008</v>
      </c>
      <c r="P4" s="191">
        <f>O4*1.03</f>
        <v>8.1812470490000013</v>
      </c>
      <c r="Q4" s="225">
        <f>P4*1.03</f>
        <v>8.4266844604700015</v>
      </c>
      <c r="R4" s="214">
        <f>Q4*1.04</f>
        <v>8.7637518388888012</v>
      </c>
      <c r="S4" s="212">
        <v>34</v>
      </c>
      <c r="T4">
        <f>ROUND(Q4*100,2)</f>
        <v>842.67</v>
      </c>
    </row>
    <row r="5" spans="1:20" ht="17">
      <c r="A5" s="192">
        <v>8490612989802</v>
      </c>
      <c r="B5" s="193"/>
      <c r="C5" s="188" t="s">
        <v>395</v>
      </c>
      <c r="D5" s="188">
        <v>11120</v>
      </c>
      <c r="E5" s="188" t="s">
        <v>377</v>
      </c>
      <c r="F5" s="189" t="s">
        <v>394</v>
      </c>
      <c r="G5" s="221">
        <v>1.28</v>
      </c>
      <c r="H5" s="194">
        <v>7.11</v>
      </c>
      <c r="I5" s="191">
        <v>7.3230000000000004</v>
      </c>
      <c r="J5" s="191">
        <v>7.5490000000000004</v>
      </c>
      <c r="K5" s="191">
        <v>7.7830000000000004</v>
      </c>
      <c r="L5" s="191">
        <v>8.016</v>
      </c>
      <c r="M5" s="191">
        <v>8.2569999999999997</v>
      </c>
      <c r="N5" s="191">
        <f t="shared" ref="N5:Q43" si="0">M5*1.03</f>
        <v>8.5047099999999993</v>
      </c>
      <c r="O5" s="191">
        <f t="shared" si="0"/>
        <v>8.7598512999999993</v>
      </c>
      <c r="P5" s="191">
        <f t="shared" si="0"/>
        <v>9.0226468390000001</v>
      </c>
      <c r="Q5" s="225">
        <f t="shared" si="0"/>
        <v>9.2933262441700002</v>
      </c>
      <c r="R5" s="214">
        <f t="shared" ref="R5:R43" si="1">Q5*1.04</f>
        <v>9.6650592939368014</v>
      </c>
      <c r="S5" s="212">
        <v>246</v>
      </c>
      <c r="T5">
        <f t="shared" ref="T5:T43" si="2">ROUND(Q5*100,2)</f>
        <v>929.33</v>
      </c>
    </row>
    <row r="6" spans="1:20" ht="17">
      <c r="A6" s="192">
        <v>8490616169802</v>
      </c>
      <c r="B6" s="193"/>
      <c r="C6" s="188" t="s">
        <v>396</v>
      </c>
      <c r="D6" s="188">
        <v>11120</v>
      </c>
      <c r="E6" s="188" t="s">
        <v>377</v>
      </c>
      <c r="F6" s="189" t="s">
        <v>394</v>
      </c>
      <c r="G6" s="221">
        <v>2</v>
      </c>
      <c r="H6" s="194">
        <v>11.233000000000001</v>
      </c>
      <c r="I6" s="191">
        <v>11.57</v>
      </c>
      <c r="J6" s="191">
        <v>11.928000000000001</v>
      </c>
      <c r="K6" s="191">
        <v>12.297000000000001</v>
      </c>
      <c r="L6" s="191">
        <v>12.666</v>
      </c>
      <c r="M6" s="191">
        <v>13.045999999999999</v>
      </c>
      <c r="N6" s="191">
        <f t="shared" si="0"/>
        <v>13.437379999999999</v>
      </c>
      <c r="O6" s="191">
        <f t="shared" si="0"/>
        <v>13.840501399999999</v>
      </c>
      <c r="P6" s="191">
        <f t="shared" si="0"/>
        <v>14.255716441999999</v>
      </c>
      <c r="Q6" s="225">
        <f t="shared" si="0"/>
        <v>14.683387935259999</v>
      </c>
      <c r="R6" s="214">
        <f t="shared" si="1"/>
        <v>15.270723452670399</v>
      </c>
      <c r="S6" s="212">
        <v>110</v>
      </c>
      <c r="T6">
        <f t="shared" si="2"/>
        <v>1468.34</v>
      </c>
    </row>
    <row r="7" spans="1:20" ht="17">
      <c r="A7" s="192">
        <v>7793908126102</v>
      </c>
      <c r="B7" s="193"/>
      <c r="C7" s="188" t="s">
        <v>397</v>
      </c>
      <c r="D7" s="188">
        <v>11080</v>
      </c>
      <c r="E7" s="188" t="s">
        <v>366</v>
      </c>
      <c r="F7" s="189" t="s">
        <v>394</v>
      </c>
      <c r="G7" s="221">
        <v>1.375</v>
      </c>
      <c r="H7" s="194">
        <v>5.9870000000000001</v>
      </c>
      <c r="I7" s="191">
        <v>6.1669999999999998</v>
      </c>
      <c r="J7" s="191">
        <v>6.3570000000000002</v>
      </c>
      <c r="K7" s="191">
        <v>6.5540000000000003</v>
      </c>
      <c r="L7" s="191">
        <v>6.7510000000000003</v>
      </c>
      <c r="M7" s="191">
        <v>6.9530000000000003</v>
      </c>
      <c r="N7" s="191">
        <f t="shared" si="0"/>
        <v>7.1615900000000003</v>
      </c>
      <c r="O7" s="191">
        <f t="shared" si="0"/>
        <v>7.3764377000000003</v>
      </c>
      <c r="P7" s="191">
        <f t="shared" si="0"/>
        <v>7.5977308310000007</v>
      </c>
      <c r="Q7" s="225">
        <f t="shared" si="0"/>
        <v>7.8256627559300007</v>
      </c>
      <c r="R7" s="214">
        <f t="shared" si="1"/>
        <v>8.1386892661672015</v>
      </c>
      <c r="S7" s="212">
        <v>81</v>
      </c>
      <c r="T7">
        <f t="shared" si="2"/>
        <v>782.57</v>
      </c>
    </row>
    <row r="8" spans="1:20" ht="17">
      <c r="A8" s="192">
        <v>7793808125202</v>
      </c>
      <c r="B8" s="193"/>
      <c r="C8" s="188" t="s">
        <v>398</v>
      </c>
      <c r="D8" s="188">
        <v>11080</v>
      </c>
      <c r="E8" s="188" t="s">
        <v>366</v>
      </c>
      <c r="F8" s="189" t="s">
        <v>394</v>
      </c>
      <c r="G8" s="221">
        <v>1.583</v>
      </c>
      <c r="H8" s="194">
        <v>6.5339999999999998</v>
      </c>
      <c r="I8" s="191">
        <v>6.73</v>
      </c>
      <c r="J8" s="191">
        <v>6.9379999999999997</v>
      </c>
      <c r="K8" s="191">
        <v>7.1520000000000001</v>
      </c>
      <c r="L8" s="191">
        <v>7.367</v>
      </c>
      <c r="M8" s="191">
        <v>7.5880000000000001</v>
      </c>
      <c r="N8" s="191">
        <f t="shared" si="0"/>
        <v>7.8156400000000001</v>
      </c>
      <c r="O8" s="191">
        <f t="shared" si="0"/>
        <v>8.0501091999999996</v>
      </c>
      <c r="P8" s="191">
        <f t="shared" si="0"/>
        <v>8.2916124759999992</v>
      </c>
      <c r="Q8" s="225">
        <f t="shared" si="0"/>
        <v>8.540360850279999</v>
      </c>
      <c r="R8" s="214">
        <f t="shared" si="1"/>
        <v>8.8819752842911992</v>
      </c>
      <c r="S8" s="212">
        <v>79</v>
      </c>
      <c r="T8">
        <f t="shared" si="2"/>
        <v>854.04</v>
      </c>
    </row>
    <row r="9" spans="1:20" ht="17">
      <c r="A9" s="192">
        <v>7793808126102</v>
      </c>
      <c r="B9" s="193"/>
      <c r="C9" s="188" t="s">
        <v>399</v>
      </c>
      <c r="D9" s="188">
        <v>11080</v>
      </c>
      <c r="E9" s="188" t="s">
        <v>366</v>
      </c>
      <c r="F9" s="189" t="s">
        <v>394</v>
      </c>
      <c r="G9" s="221">
        <v>1.583</v>
      </c>
      <c r="H9" s="194">
        <v>7.0430000000000001</v>
      </c>
      <c r="I9" s="191">
        <v>7.2539999999999996</v>
      </c>
      <c r="J9" s="191">
        <v>7.4779999999999998</v>
      </c>
      <c r="K9" s="191">
        <v>7.71</v>
      </c>
      <c r="L9" s="191">
        <v>7.9409999999999998</v>
      </c>
      <c r="M9" s="191">
        <v>8.1790000000000003</v>
      </c>
      <c r="N9" s="191">
        <f t="shared" si="0"/>
        <v>8.4243699999999997</v>
      </c>
      <c r="O9" s="191">
        <f t="shared" si="0"/>
        <v>8.6771010999999998</v>
      </c>
      <c r="P9" s="191">
        <f t="shared" si="0"/>
        <v>8.9374141330000008</v>
      </c>
      <c r="Q9" s="225">
        <f t="shared" si="0"/>
        <v>9.2055365569900012</v>
      </c>
      <c r="R9" s="214">
        <f t="shared" si="1"/>
        <v>9.5737580192696008</v>
      </c>
      <c r="S9" s="212">
        <v>440</v>
      </c>
      <c r="T9">
        <f t="shared" si="2"/>
        <v>920.55</v>
      </c>
    </row>
    <row r="10" spans="1:20" ht="17">
      <c r="A10" s="192">
        <v>8085808124202</v>
      </c>
      <c r="B10" s="193"/>
      <c r="C10" s="188" t="s">
        <v>400</v>
      </c>
      <c r="D10" s="188">
        <v>11080</v>
      </c>
      <c r="E10" s="188" t="s">
        <v>366</v>
      </c>
      <c r="F10" s="189" t="s">
        <v>394</v>
      </c>
      <c r="G10" s="221">
        <v>1.26</v>
      </c>
      <c r="H10" s="194">
        <v>5.75</v>
      </c>
      <c r="I10" s="191">
        <v>5.9219999999999997</v>
      </c>
      <c r="J10" s="191">
        <v>6.1059999999999999</v>
      </c>
      <c r="K10" s="191">
        <v>6.2939999999999996</v>
      </c>
      <c r="L10" s="191">
        <v>6.4829999999999997</v>
      </c>
      <c r="M10" s="191">
        <v>6.6779999999999999</v>
      </c>
      <c r="N10" s="191">
        <f t="shared" si="0"/>
        <v>6.8783399999999997</v>
      </c>
      <c r="O10" s="191">
        <f t="shared" si="0"/>
        <v>7.0846901999999998</v>
      </c>
      <c r="P10" s="191">
        <f t="shared" si="0"/>
        <v>7.2972309060000002</v>
      </c>
      <c r="Q10" s="225">
        <f t="shared" si="0"/>
        <v>7.5161478331800007</v>
      </c>
      <c r="R10" s="214">
        <f t="shared" si="1"/>
        <v>7.8167937465072006</v>
      </c>
      <c r="S10" s="212">
        <v>12</v>
      </c>
      <c r="T10">
        <f t="shared" si="2"/>
        <v>751.61</v>
      </c>
    </row>
    <row r="11" spans="1:20" ht="17">
      <c r="A11" s="192">
        <v>8085808124702</v>
      </c>
      <c r="B11" s="193"/>
      <c r="C11" s="188" t="s">
        <v>401</v>
      </c>
      <c r="D11" s="188">
        <v>11080</v>
      </c>
      <c r="E11" s="188" t="s">
        <v>366</v>
      </c>
      <c r="F11" s="189" t="s">
        <v>394</v>
      </c>
      <c r="G11" s="221">
        <v>1.32</v>
      </c>
      <c r="H11" s="194">
        <v>6.0839999999999996</v>
      </c>
      <c r="I11" s="191">
        <v>6.2670000000000003</v>
      </c>
      <c r="J11" s="191">
        <v>6.4610000000000003</v>
      </c>
      <c r="K11" s="191">
        <v>6.6609999999999996</v>
      </c>
      <c r="L11" s="191">
        <v>6.8609999999999998</v>
      </c>
      <c r="M11" s="191">
        <v>7.0670000000000002</v>
      </c>
      <c r="N11" s="191">
        <f t="shared" si="0"/>
        <v>7.2790100000000004</v>
      </c>
      <c r="O11" s="191">
        <f t="shared" si="0"/>
        <v>7.4973803000000006</v>
      </c>
      <c r="P11" s="191">
        <f t="shared" si="0"/>
        <v>7.7223017090000008</v>
      </c>
      <c r="Q11" s="225">
        <f t="shared" si="0"/>
        <v>7.9539707602700007</v>
      </c>
      <c r="R11" s="214">
        <f t="shared" si="1"/>
        <v>8.2721295906808017</v>
      </c>
      <c r="S11" s="212">
        <v>0</v>
      </c>
      <c r="T11">
        <f t="shared" si="2"/>
        <v>795.4</v>
      </c>
    </row>
    <row r="12" spans="1:20" ht="17">
      <c r="A12" s="192">
        <v>8085808125202</v>
      </c>
      <c r="B12" s="193"/>
      <c r="C12" s="188" t="s">
        <v>402</v>
      </c>
      <c r="D12" s="188">
        <v>11080</v>
      </c>
      <c r="E12" s="188" t="s">
        <v>366</v>
      </c>
      <c r="F12" s="189" t="s">
        <v>394</v>
      </c>
      <c r="G12" s="221">
        <v>1.41</v>
      </c>
      <c r="H12" s="194">
        <v>6.4089999999999998</v>
      </c>
      <c r="I12" s="191">
        <v>6.601</v>
      </c>
      <c r="J12" s="191">
        <v>6.8049999999999997</v>
      </c>
      <c r="K12" s="191">
        <v>7.0149999999999997</v>
      </c>
      <c r="L12" s="191">
        <v>7.226</v>
      </c>
      <c r="M12" s="191">
        <v>7.4429999999999996</v>
      </c>
      <c r="N12" s="191">
        <f t="shared" si="0"/>
        <v>7.66629</v>
      </c>
      <c r="O12" s="191">
        <f t="shared" si="0"/>
        <v>7.8962786999999999</v>
      </c>
      <c r="P12" s="191">
        <f t="shared" si="0"/>
        <v>8.133167061</v>
      </c>
      <c r="Q12" s="225">
        <f t="shared" si="0"/>
        <v>8.37716207283</v>
      </c>
      <c r="R12" s="214">
        <f t="shared" si="1"/>
        <v>8.7122485557431997</v>
      </c>
      <c r="S12" s="212">
        <v>1516</v>
      </c>
      <c r="T12">
        <f t="shared" si="2"/>
        <v>837.72</v>
      </c>
    </row>
    <row r="13" spans="1:20" ht="17">
      <c r="A13" s="192">
        <v>8085808125602</v>
      </c>
      <c r="B13" s="193"/>
      <c r="C13" s="188" t="s">
        <v>403</v>
      </c>
      <c r="D13" s="188">
        <v>11080</v>
      </c>
      <c r="E13" s="188" t="s">
        <v>366</v>
      </c>
      <c r="F13" s="189" t="s">
        <v>394</v>
      </c>
      <c r="G13" s="221">
        <v>1.4750000000000001</v>
      </c>
      <c r="H13" s="194">
        <v>6.67</v>
      </c>
      <c r="I13" s="191">
        <v>6.87</v>
      </c>
      <c r="J13" s="191">
        <v>7.0830000000000002</v>
      </c>
      <c r="K13" s="191">
        <v>7.3019999999999996</v>
      </c>
      <c r="L13" s="191">
        <v>7.5209999999999999</v>
      </c>
      <c r="M13" s="191">
        <v>7.7460000000000004</v>
      </c>
      <c r="N13" s="191">
        <f t="shared" si="0"/>
        <v>7.9783800000000005</v>
      </c>
      <c r="O13" s="191">
        <f t="shared" si="0"/>
        <v>8.2177313999999999</v>
      </c>
      <c r="P13" s="191">
        <f t="shared" si="0"/>
        <v>8.4642633420000006</v>
      </c>
      <c r="Q13" s="225">
        <f t="shared" si="0"/>
        <v>8.7181912422600014</v>
      </c>
      <c r="R13" s="214">
        <f t="shared" si="1"/>
        <v>9.0669188919504009</v>
      </c>
      <c r="S13" s="212">
        <v>1584</v>
      </c>
      <c r="T13">
        <f t="shared" si="2"/>
        <v>871.82</v>
      </c>
    </row>
    <row r="14" spans="1:20" ht="17">
      <c r="A14" s="192">
        <v>8085808126102</v>
      </c>
      <c r="B14" s="193"/>
      <c r="C14" s="188" t="s">
        <v>404</v>
      </c>
      <c r="D14" s="188">
        <v>11080</v>
      </c>
      <c r="E14" s="188" t="s">
        <v>366</v>
      </c>
      <c r="F14" s="189" t="s">
        <v>394</v>
      </c>
      <c r="G14" s="221">
        <v>1.62</v>
      </c>
      <c r="H14" s="194">
        <v>6.91</v>
      </c>
      <c r="I14" s="191">
        <v>7.117</v>
      </c>
      <c r="J14" s="191">
        <v>7.3369999999999997</v>
      </c>
      <c r="K14" s="191">
        <v>7.5640000000000001</v>
      </c>
      <c r="L14" s="191">
        <v>7.7910000000000004</v>
      </c>
      <c r="M14" s="191">
        <v>8.0250000000000004</v>
      </c>
      <c r="N14" s="191">
        <f t="shared" si="0"/>
        <v>8.2657500000000006</v>
      </c>
      <c r="O14" s="191">
        <f t="shared" si="0"/>
        <v>8.5137225000000001</v>
      </c>
      <c r="P14" s="191">
        <f t="shared" si="0"/>
        <v>8.7691341749999996</v>
      </c>
      <c r="Q14" s="225">
        <f t="shared" si="0"/>
        <v>9.0322082002500004</v>
      </c>
      <c r="R14" s="214">
        <f t="shared" si="1"/>
        <v>9.39349652826</v>
      </c>
      <c r="S14" s="212">
        <v>1659</v>
      </c>
      <c r="T14">
        <f t="shared" si="2"/>
        <v>903.22</v>
      </c>
    </row>
    <row r="15" spans="1:20" ht="17">
      <c r="A15" s="192">
        <v>8086408125202</v>
      </c>
      <c r="B15" s="193"/>
      <c r="C15" s="188" t="s">
        <v>405</v>
      </c>
      <c r="D15" s="188">
        <v>11080</v>
      </c>
      <c r="E15" s="188" t="s">
        <v>366</v>
      </c>
      <c r="F15" s="189" t="s">
        <v>394</v>
      </c>
      <c r="G15" s="221">
        <v>1.4650000000000001</v>
      </c>
      <c r="H15" s="194">
        <v>6.6349999999999998</v>
      </c>
      <c r="I15" s="191">
        <v>6.8339999999999996</v>
      </c>
      <c r="J15" s="191">
        <v>7.0460000000000003</v>
      </c>
      <c r="K15" s="191">
        <v>7.2640000000000002</v>
      </c>
      <c r="L15" s="191">
        <v>7.4809999999999999</v>
      </c>
      <c r="M15" s="191">
        <v>7.7060000000000004</v>
      </c>
      <c r="N15" s="191">
        <f t="shared" si="0"/>
        <v>7.9371800000000006</v>
      </c>
      <c r="O15" s="191">
        <f t="shared" si="0"/>
        <v>8.1752954000000013</v>
      </c>
      <c r="P15" s="191">
        <f t="shared" si="0"/>
        <v>8.4205542620000013</v>
      </c>
      <c r="Q15" s="225">
        <f t="shared" si="0"/>
        <v>8.6731708898600015</v>
      </c>
      <c r="R15" s="214">
        <f t="shared" si="1"/>
        <v>9.0200977254544021</v>
      </c>
      <c r="S15" s="212">
        <v>915</v>
      </c>
      <c r="T15">
        <f t="shared" si="2"/>
        <v>867.32</v>
      </c>
    </row>
    <row r="16" spans="1:20" ht="17">
      <c r="A16" s="192">
        <v>8086408126102</v>
      </c>
      <c r="B16" s="193"/>
      <c r="C16" s="188" t="s">
        <v>406</v>
      </c>
      <c r="D16" s="188">
        <v>11080</v>
      </c>
      <c r="E16" s="188" t="s">
        <v>366</v>
      </c>
      <c r="F16" s="189" t="s">
        <v>394</v>
      </c>
      <c r="G16" s="221">
        <v>1.61</v>
      </c>
      <c r="H16" s="194">
        <v>7.1340000000000003</v>
      </c>
      <c r="I16" s="191">
        <v>7.3479999999999999</v>
      </c>
      <c r="J16" s="191">
        <v>7.5750000000000002</v>
      </c>
      <c r="K16" s="191">
        <v>7.8090000000000002</v>
      </c>
      <c r="L16" s="191">
        <v>8.0440000000000005</v>
      </c>
      <c r="M16" s="191">
        <v>8.2850000000000001</v>
      </c>
      <c r="N16" s="191">
        <f t="shared" si="0"/>
        <v>8.53355</v>
      </c>
      <c r="O16" s="191">
        <f t="shared" si="0"/>
        <v>8.7895564999999998</v>
      </c>
      <c r="P16" s="191">
        <f t="shared" si="0"/>
        <v>9.0532431950000003</v>
      </c>
      <c r="Q16" s="225">
        <f t="shared" si="0"/>
        <v>9.3248404908500007</v>
      </c>
      <c r="R16" s="214">
        <f t="shared" si="1"/>
        <v>9.6978341104840009</v>
      </c>
      <c r="S16" s="212">
        <v>1043</v>
      </c>
      <c r="T16">
        <f t="shared" si="2"/>
        <v>932.48</v>
      </c>
    </row>
    <row r="17" spans="1:20" ht="17">
      <c r="A17" s="192">
        <v>8086508125202</v>
      </c>
      <c r="B17" s="193"/>
      <c r="C17" s="188" t="s">
        <v>407</v>
      </c>
      <c r="D17" s="188">
        <v>11080</v>
      </c>
      <c r="E17" s="188" t="s">
        <v>366</v>
      </c>
      <c r="F17" s="189" t="s">
        <v>394</v>
      </c>
      <c r="G17" s="221">
        <v>1.33</v>
      </c>
      <c r="H17" s="194">
        <v>6.0010000000000003</v>
      </c>
      <c r="I17" s="191">
        <v>6.181</v>
      </c>
      <c r="J17" s="191">
        <v>6.3719999999999999</v>
      </c>
      <c r="K17" s="191">
        <v>6.569</v>
      </c>
      <c r="L17" s="191">
        <v>6.766</v>
      </c>
      <c r="M17" s="191">
        <v>6.9690000000000003</v>
      </c>
      <c r="N17" s="191">
        <f t="shared" si="0"/>
        <v>7.1780700000000008</v>
      </c>
      <c r="O17" s="191">
        <f t="shared" si="0"/>
        <v>7.3934121000000008</v>
      </c>
      <c r="P17" s="191">
        <f t="shared" si="0"/>
        <v>7.6152144630000009</v>
      </c>
      <c r="Q17" s="225">
        <f t="shared" si="0"/>
        <v>7.8436708968900009</v>
      </c>
      <c r="R17" s="214">
        <f t="shared" si="1"/>
        <v>8.1574177327656017</v>
      </c>
      <c r="S17" s="212">
        <v>406</v>
      </c>
      <c r="T17">
        <f t="shared" si="2"/>
        <v>784.37</v>
      </c>
    </row>
    <row r="18" spans="1:20" ht="17">
      <c r="A18" s="192">
        <v>8086508126102</v>
      </c>
      <c r="B18" s="193"/>
      <c r="C18" s="188" t="s">
        <v>408</v>
      </c>
      <c r="D18" s="188">
        <v>11080</v>
      </c>
      <c r="E18" s="188" t="s">
        <v>366</v>
      </c>
      <c r="F18" s="189" t="s">
        <v>394</v>
      </c>
      <c r="G18" s="221">
        <v>1.625</v>
      </c>
      <c r="H18" s="194">
        <v>6.4880000000000004</v>
      </c>
      <c r="I18" s="191">
        <v>6.6829999999999998</v>
      </c>
      <c r="J18" s="191">
        <v>6.89</v>
      </c>
      <c r="K18" s="191">
        <v>7.1029999999999998</v>
      </c>
      <c r="L18" s="191">
        <v>7.3159999999999998</v>
      </c>
      <c r="M18" s="191">
        <v>7.5350000000000001</v>
      </c>
      <c r="N18" s="191">
        <f t="shared" si="0"/>
        <v>7.76105</v>
      </c>
      <c r="O18" s="191">
        <f t="shared" si="0"/>
        <v>7.9938815000000005</v>
      </c>
      <c r="P18" s="191">
        <f t="shared" si="0"/>
        <v>8.2336979450000012</v>
      </c>
      <c r="Q18" s="225">
        <f t="shared" si="0"/>
        <v>8.4807088833500011</v>
      </c>
      <c r="R18" s="214">
        <f t="shared" si="1"/>
        <v>8.8199372386840018</v>
      </c>
      <c r="S18" s="212">
        <v>524</v>
      </c>
      <c r="T18">
        <f t="shared" si="2"/>
        <v>848.07</v>
      </c>
    </row>
    <row r="19" spans="1:20" ht="17">
      <c r="A19" s="192">
        <v>7793908125202</v>
      </c>
      <c r="B19" s="193"/>
      <c r="C19" s="188" t="s">
        <v>409</v>
      </c>
      <c r="D19" s="188">
        <v>11080</v>
      </c>
      <c r="E19" s="188" t="s">
        <v>366</v>
      </c>
      <c r="F19" s="189" t="s">
        <v>394</v>
      </c>
      <c r="G19" s="221">
        <v>1.107</v>
      </c>
      <c r="H19" s="194">
        <v>5.5119999999999996</v>
      </c>
      <c r="I19" s="191">
        <v>5.6769999999999996</v>
      </c>
      <c r="J19" s="191">
        <v>5.8529999999999998</v>
      </c>
      <c r="K19" s="191">
        <v>6.0339999999999998</v>
      </c>
      <c r="L19" s="191">
        <v>6.2149999999999999</v>
      </c>
      <c r="M19" s="191">
        <v>6.4009999999999998</v>
      </c>
      <c r="N19" s="191">
        <f t="shared" si="0"/>
        <v>6.5930299999999997</v>
      </c>
      <c r="O19" s="191">
        <f t="shared" si="0"/>
        <v>6.7908208999999999</v>
      </c>
      <c r="P19" s="191">
        <f t="shared" si="0"/>
        <v>6.9945455270000005</v>
      </c>
      <c r="Q19" s="225">
        <f t="shared" si="0"/>
        <v>7.2043818928100007</v>
      </c>
      <c r="R19" s="214">
        <f t="shared" si="1"/>
        <v>7.4925571685224011</v>
      </c>
      <c r="S19" s="212">
        <v>75</v>
      </c>
      <c r="T19">
        <f t="shared" si="2"/>
        <v>720.44</v>
      </c>
    </row>
    <row r="20" spans="1:20" ht="17">
      <c r="A20" s="192">
        <v>8086508124702</v>
      </c>
      <c r="B20" s="193"/>
      <c r="C20" s="188" t="s">
        <v>410</v>
      </c>
      <c r="D20" s="188">
        <v>11080</v>
      </c>
      <c r="E20" s="188" t="s">
        <v>366</v>
      </c>
      <c r="F20" s="189" t="s">
        <v>394</v>
      </c>
      <c r="G20" s="221">
        <v>1.29</v>
      </c>
      <c r="H20" s="194">
        <v>5.758</v>
      </c>
      <c r="I20" s="191">
        <v>5.931</v>
      </c>
      <c r="J20" s="191">
        <v>6.1139999999999999</v>
      </c>
      <c r="K20" s="191">
        <v>6.3040000000000003</v>
      </c>
      <c r="L20" s="191">
        <v>6.4930000000000003</v>
      </c>
      <c r="M20" s="191">
        <v>6.6870000000000003</v>
      </c>
      <c r="N20" s="191">
        <f t="shared" si="0"/>
        <v>6.8876100000000005</v>
      </c>
      <c r="O20" s="191">
        <f t="shared" si="0"/>
        <v>7.0942383000000007</v>
      </c>
      <c r="P20" s="191">
        <f t="shared" si="0"/>
        <v>7.3070654490000004</v>
      </c>
      <c r="Q20" s="225">
        <f t="shared" si="0"/>
        <v>7.5262774124700007</v>
      </c>
      <c r="R20" s="214">
        <f t="shared" si="1"/>
        <v>7.8273285089688009</v>
      </c>
      <c r="S20" s="212">
        <v>0</v>
      </c>
      <c r="T20">
        <f t="shared" si="2"/>
        <v>752.63</v>
      </c>
    </row>
    <row r="21" spans="1:20" ht="17">
      <c r="A21" s="192">
        <v>7793808124202</v>
      </c>
      <c r="B21" s="193"/>
      <c r="C21" s="188" t="s">
        <v>411</v>
      </c>
      <c r="D21" s="188">
        <v>11080</v>
      </c>
      <c r="E21" s="188" t="s">
        <v>366</v>
      </c>
      <c r="F21" s="189" t="s">
        <v>394</v>
      </c>
      <c r="G21" s="221">
        <v>1.2</v>
      </c>
      <c r="H21" s="194">
        <v>5.8620000000000001</v>
      </c>
      <c r="I21" s="191">
        <v>6.0380000000000003</v>
      </c>
      <c r="J21" s="191">
        <v>6.2240000000000002</v>
      </c>
      <c r="K21" s="191">
        <v>6.4169999999999998</v>
      </c>
      <c r="L21" s="191">
        <v>6.609</v>
      </c>
      <c r="M21" s="191">
        <v>6.8079999999999998</v>
      </c>
      <c r="N21" s="191">
        <f t="shared" si="0"/>
        <v>7.0122400000000003</v>
      </c>
      <c r="O21" s="191">
        <f t="shared" si="0"/>
        <v>7.2226072000000006</v>
      </c>
      <c r="P21" s="191">
        <f t="shared" si="0"/>
        <v>7.4392854160000006</v>
      </c>
      <c r="Q21" s="225">
        <f t="shared" si="0"/>
        <v>7.6624639784800008</v>
      </c>
      <c r="R21" s="214">
        <f t="shared" si="1"/>
        <v>7.968962537619201</v>
      </c>
      <c r="S21" s="212">
        <v>0</v>
      </c>
      <c r="T21">
        <f t="shared" si="2"/>
        <v>766.25</v>
      </c>
    </row>
    <row r="22" spans="1:20" ht="17">
      <c r="A22" s="192">
        <v>7793908124202</v>
      </c>
      <c r="B22" s="193"/>
      <c r="C22" s="188" t="s">
        <v>412</v>
      </c>
      <c r="D22" s="188">
        <v>11080</v>
      </c>
      <c r="E22" s="188" t="s">
        <v>366</v>
      </c>
      <c r="F22" s="189" t="s">
        <v>394</v>
      </c>
      <c r="G22" s="221">
        <v>1</v>
      </c>
      <c r="H22" s="194">
        <v>5.3490000000000002</v>
      </c>
      <c r="I22" s="191">
        <v>5.5090000000000003</v>
      </c>
      <c r="J22" s="191">
        <v>5.68</v>
      </c>
      <c r="K22" s="191">
        <v>5.8559999999999999</v>
      </c>
      <c r="L22" s="191">
        <v>6.0309999999999997</v>
      </c>
      <c r="M22" s="191">
        <v>6.2119999999999997</v>
      </c>
      <c r="N22" s="191">
        <f t="shared" si="0"/>
        <v>6.3983600000000003</v>
      </c>
      <c r="O22" s="191">
        <f t="shared" si="0"/>
        <v>6.5903108000000001</v>
      </c>
      <c r="P22" s="191">
        <f t="shared" si="0"/>
        <v>6.788020124</v>
      </c>
      <c r="Q22" s="225">
        <f t="shared" si="0"/>
        <v>6.9916607277200002</v>
      </c>
      <c r="R22" s="214">
        <f t="shared" si="1"/>
        <v>7.2713271568288009</v>
      </c>
      <c r="S22" s="212">
        <v>23</v>
      </c>
      <c r="T22">
        <f t="shared" si="2"/>
        <v>699.17</v>
      </c>
    </row>
    <row r="23" spans="1:20" ht="17">
      <c r="A23" s="192">
        <v>7793908124702</v>
      </c>
      <c r="B23" s="193"/>
      <c r="C23" s="188" t="s">
        <v>413</v>
      </c>
      <c r="D23" s="188">
        <v>11080</v>
      </c>
      <c r="E23" s="188" t="s">
        <v>366</v>
      </c>
      <c r="F23" s="189" t="s">
        <v>394</v>
      </c>
      <c r="G23" s="221">
        <v>1</v>
      </c>
      <c r="H23" s="194">
        <v>5.5979999999999999</v>
      </c>
      <c r="I23" s="191">
        <v>5.766</v>
      </c>
      <c r="J23" s="191">
        <v>5.9450000000000003</v>
      </c>
      <c r="K23" s="191">
        <v>6.1289999999999996</v>
      </c>
      <c r="L23" s="191">
        <v>6.3120000000000003</v>
      </c>
      <c r="M23" s="191">
        <v>6.5019999999999998</v>
      </c>
      <c r="N23" s="191">
        <f t="shared" si="0"/>
        <v>6.6970599999999996</v>
      </c>
      <c r="O23" s="191">
        <f t="shared" si="0"/>
        <v>6.8979717999999997</v>
      </c>
      <c r="P23" s="191">
        <f t="shared" si="0"/>
        <v>7.1049109540000002</v>
      </c>
      <c r="Q23" s="225">
        <f t="shared" si="0"/>
        <v>7.31805828262</v>
      </c>
      <c r="R23" s="214">
        <f t="shared" si="1"/>
        <v>7.6107806139248</v>
      </c>
      <c r="S23" s="212">
        <v>9</v>
      </c>
      <c r="T23">
        <f t="shared" si="2"/>
        <v>731.81</v>
      </c>
    </row>
    <row r="24" spans="1:20" ht="17">
      <c r="A24" s="192">
        <v>8086408124202</v>
      </c>
      <c r="B24" s="193"/>
      <c r="C24" s="188" t="s">
        <v>414</v>
      </c>
      <c r="D24" s="188">
        <v>11080</v>
      </c>
      <c r="E24" s="188" t="s">
        <v>366</v>
      </c>
      <c r="F24" s="189" t="s">
        <v>394</v>
      </c>
      <c r="G24" s="221">
        <v>1.3149999999999999</v>
      </c>
      <c r="H24" s="194">
        <v>5.9749999999999996</v>
      </c>
      <c r="I24" s="191">
        <v>6.1539999999999999</v>
      </c>
      <c r="J24" s="191">
        <v>6.3440000000000003</v>
      </c>
      <c r="K24" s="191">
        <v>6.5410000000000004</v>
      </c>
      <c r="L24" s="191">
        <v>6.7370000000000001</v>
      </c>
      <c r="M24" s="191">
        <v>6.9390000000000001</v>
      </c>
      <c r="N24" s="191">
        <f t="shared" si="0"/>
        <v>7.14717</v>
      </c>
      <c r="O24" s="191">
        <f t="shared" si="0"/>
        <v>7.3615851000000001</v>
      </c>
      <c r="P24" s="191">
        <f t="shared" si="0"/>
        <v>7.5824326530000006</v>
      </c>
      <c r="Q24" s="225">
        <f t="shared" si="0"/>
        <v>7.8099056325900005</v>
      </c>
      <c r="R24" s="214">
        <f t="shared" si="1"/>
        <v>8.1223018578935999</v>
      </c>
      <c r="S24" s="212">
        <v>0</v>
      </c>
      <c r="T24">
        <f t="shared" si="2"/>
        <v>780.99</v>
      </c>
    </row>
    <row r="25" spans="1:20" ht="17">
      <c r="A25" s="192">
        <v>8086408125602</v>
      </c>
      <c r="B25" s="193"/>
      <c r="C25" s="188" t="s">
        <v>415</v>
      </c>
      <c r="D25" s="188">
        <v>11080</v>
      </c>
      <c r="E25" s="188" t="s">
        <v>366</v>
      </c>
      <c r="F25" s="189" t="s">
        <v>394</v>
      </c>
      <c r="G25" s="221">
        <v>1.55</v>
      </c>
      <c r="H25" s="194">
        <v>6.8970000000000002</v>
      </c>
      <c r="I25" s="191">
        <v>7.1040000000000001</v>
      </c>
      <c r="J25" s="191">
        <v>7.3230000000000004</v>
      </c>
      <c r="K25" s="191">
        <v>7.55</v>
      </c>
      <c r="L25" s="191">
        <v>7.7759999999999998</v>
      </c>
      <c r="M25" s="191">
        <v>8.01</v>
      </c>
      <c r="N25" s="191">
        <f t="shared" si="0"/>
        <v>8.2502999999999993</v>
      </c>
      <c r="O25" s="191">
        <f t="shared" si="0"/>
        <v>8.4978090000000002</v>
      </c>
      <c r="P25" s="191">
        <f t="shared" si="0"/>
        <v>8.7527432699999999</v>
      </c>
      <c r="Q25" s="225">
        <f t="shared" si="0"/>
        <v>9.0153255680999997</v>
      </c>
      <c r="R25" s="214">
        <f t="shared" si="1"/>
        <v>9.3759385908240009</v>
      </c>
      <c r="S25" s="212">
        <v>392</v>
      </c>
      <c r="T25">
        <f t="shared" si="2"/>
        <v>901.53</v>
      </c>
    </row>
    <row r="26" spans="1:20" ht="17">
      <c r="A26" s="192">
        <v>8099998989802</v>
      </c>
      <c r="B26" s="193"/>
      <c r="C26" s="188" t="s">
        <v>416</v>
      </c>
      <c r="D26" s="188">
        <v>11120</v>
      </c>
      <c r="E26" s="188" t="s">
        <v>377</v>
      </c>
      <c r="F26" s="189" t="s">
        <v>394</v>
      </c>
      <c r="G26" s="221">
        <v>0.125</v>
      </c>
      <c r="H26" s="194">
        <v>0.73399999999999999</v>
      </c>
      <c r="I26" s="191">
        <v>0.75600000000000001</v>
      </c>
      <c r="J26" s="191">
        <v>0.77900000000000003</v>
      </c>
      <c r="K26" s="191">
        <v>0.80300000000000005</v>
      </c>
      <c r="L26" s="191">
        <v>0.82799999999999996</v>
      </c>
      <c r="M26" s="191">
        <v>0.85199999999999998</v>
      </c>
      <c r="N26" s="191">
        <f t="shared" si="0"/>
        <v>0.87756000000000001</v>
      </c>
      <c r="O26" s="191">
        <f t="shared" si="0"/>
        <v>0.90388679999999999</v>
      </c>
      <c r="P26" s="191">
        <f t="shared" si="0"/>
        <v>0.93100340400000003</v>
      </c>
      <c r="Q26" s="225">
        <f t="shared" si="0"/>
        <v>0.95893350612000006</v>
      </c>
      <c r="R26" s="214">
        <f t="shared" si="1"/>
        <v>0.99729084636480014</v>
      </c>
      <c r="S26" s="212">
        <v>227</v>
      </c>
      <c r="T26">
        <f t="shared" si="2"/>
        <v>95.89</v>
      </c>
    </row>
    <row r="27" spans="1:20" ht="17">
      <c r="A27" s="192">
        <v>8086408124702</v>
      </c>
      <c r="B27" s="193"/>
      <c r="C27" s="188" t="s">
        <v>417</v>
      </c>
      <c r="D27" s="188">
        <v>11080</v>
      </c>
      <c r="E27" s="188" t="s">
        <v>366</v>
      </c>
      <c r="F27" s="189" t="s">
        <v>394</v>
      </c>
      <c r="G27" s="221">
        <v>1.917</v>
      </c>
      <c r="H27" s="194">
        <v>6.3140000000000001</v>
      </c>
      <c r="I27" s="191">
        <v>6.5030000000000001</v>
      </c>
      <c r="J27" s="191">
        <v>6.7039999999999997</v>
      </c>
      <c r="K27" s="191">
        <v>6.9109999999999996</v>
      </c>
      <c r="L27" s="191">
        <v>7.1189999999999998</v>
      </c>
      <c r="M27" s="191">
        <v>7.3319999999999999</v>
      </c>
      <c r="N27" s="191">
        <f t="shared" si="0"/>
        <v>7.5519600000000002</v>
      </c>
      <c r="O27" s="191">
        <f t="shared" si="0"/>
        <v>7.7785188000000005</v>
      </c>
      <c r="P27" s="191">
        <f t="shared" si="0"/>
        <v>8.0118743640000005</v>
      </c>
      <c r="Q27" s="225">
        <f t="shared" si="0"/>
        <v>8.2522305949200003</v>
      </c>
      <c r="R27" s="214">
        <f t="shared" si="1"/>
        <v>8.5823198187168011</v>
      </c>
      <c r="S27" s="212">
        <v>0</v>
      </c>
      <c r="T27">
        <f t="shared" si="2"/>
        <v>825.22</v>
      </c>
    </row>
    <row r="28" spans="1:20" ht="17">
      <c r="A28" s="192">
        <v>8086408126202</v>
      </c>
      <c r="B28" s="193"/>
      <c r="C28" s="188" t="s">
        <v>418</v>
      </c>
      <c r="D28" s="188">
        <v>11080</v>
      </c>
      <c r="E28" s="188" t="s">
        <v>366</v>
      </c>
      <c r="F28" s="189" t="s">
        <v>394</v>
      </c>
      <c r="G28" s="221">
        <v>1.8</v>
      </c>
      <c r="H28" s="194">
        <v>7.5460000000000003</v>
      </c>
      <c r="I28" s="191">
        <v>7.7720000000000002</v>
      </c>
      <c r="J28" s="191">
        <v>8.0129999999999999</v>
      </c>
      <c r="K28" s="191">
        <v>8.2609999999999992</v>
      </c>
      <c r="L28" s="191">
        <v>8.5079999999999991</v>
      </c>
      <c r="M28" s="191">
        <v>8.7639999999999993</v>
      </c>
      <c r="N28" s="191">
        <f t="shared" si="0"/>
        <v>9.0269199999999987</v>
      </c>
      <c r="O28" s="191">
        <f t="shared" si="0"/>
        <v>9.2977275999999982</v>
      </c>
      <c r="P28" s="191">
        <f t="shared" si="0"/>
        <v>9.5766594279999993</v>
      </c>
      <c r="Q28" s="225">
        <f t="shared" si="0"/>
        <v>9.8639592108399992</v>
      </c>
      <c r="R28" s="214">
        <f t="shared" si="1"/>
        <v>10.258517579273599</v>
      </c>
      <c r="S28" s="212">
        <v>0</v>
      </c>
      <c r="T28">
        <f t="shared" si="2"/>
        <v>986.4</v>
      </c>
    </row>
    <row r="29" spans="1:20" ht="17">
      <c r="A29" s="195" t="s">
        <v>419</v>
      </c>
      <c r="B29" s="187"/>
      <c r="C29" s="188" t="s">
        <v>420</v>
      </c>
      <c r="D29" s="188">
        <v>11080</v>
      </c>
      <c r="E29" s="188" t="s">
        <v>366</v>
      </c>
      <c r="F29" s="189" t="s">
        <v>394</v>
      </c>
      <c r="G29" s="221">
        <v>0.5</v>
      </c>
      <c r="H29" s="194">
        <v>1.5189999999999999</v>
      </c>
      <c r="I29" s="191">
        <v>1.5649999999999999</v>
      </c>
      <c r="J29" s="191">
        <v>1.6140000000000001</v>
      </c>
      <c r="K29" s="191">
        <v>1.663</v>
      </c>
      <c r="L29" s="191">
        <v>1.7130000000000001</v>
      </c>
      <c r="M29" s="191">
        <v>1.7649999999999999</v>
      </c>
      <c r="N29" s="191">
        <f t="shared" si="0"/>
        <v>1.81795</v>
      </c>
      <c r="O29" s="191">
        <f t="shared" si="0"/>
        <v>1.8724885</v>
      </c>
      <c r="P29" s="191">
        <f t="shared" si="0"/>
        <v>1.928663155</v>
      </c>
      <c r="Q29" s="225">
        <f t="shared" si="0"/>
        <v>1.9865230496499999</v>
      </c>
      <c r="R29" s="214">
        <f t="shared" si="1"/>
        <v>2.0659839716359998</v>
      </c>
      <c r="S29" s="212">
        <v>1380</v>
      </c>
      <c r="T29">
        <f t="shared" si="2"/>
        <v>198.65</v>
      </c>
    </row>
    <row r="30" spans="1:20" ht="17">
      <c r="A30" s="192">
        <v>7793808125602</v>
      </c>
      <c r="B30" s="193"/>
      <c r="C30" s="188" t="s">
        <v>421</v>
      </c>
      <c r="D30" s="188">
        <v>11080</v>
      </c>
      <c r="E30" s="188" t="s">
        <v>366</v>
      </c>
      <c r="F30" s="189" t="s">
        <v>394</v>
      </c>
      <c r="G30" s="221">
        <v>1.667</v>
      </c>
      <c r="H30" s="194">
        <v>6.8029999999999999</v>
      </c>
      <c r="I30" s="191">
        <v>7.0069999999999997</v>
      </c>
      <c r="J30" s="191">
        <v>7.2229999999999999</v>
      </c>
      <c r="K30" s="191">
        <v>7.4470000000000001</v>
      </c>
      <c r="L30" s="191">
        <v>7.67</v>
      </c>
      <c r="M30" s="191">
        <v>7.9</v>
      </c>
      <c r="N30" s="191">
        <f t="shared" si="0"/>
        <v>8.1370000000000005</v>
      </c>
      <c r="O30" s="191">
        <f t="shared" si="0"/>
        <v>8.3811100000000014</v>
      </c>
      <c r="P30" s="191">
        <f t="shared" si="0"/>
        <v>8.6325433000000018</v>
      </c>
      <c r="Q30" s="225">
        <f t="shared" si="0"/>
        <v>8.8915195990000022</v>
      </c>
      <c r="R30" s="214">
        <f t="shared" si="1"/>
        <v>9.2471803829600034</v>
      </c>
      <c r="S30" s="212">
        <v>18</v>
      </c>
      <c r="T30">
        <f t="shared" si="2"/>
        <v>889.15</v>
      </c>
    </row>
    <row r="31" spans="1:20" ht="17">
      <c r="A31" s="192">
        <v>8490508989802</v>
      </c>
      <c r="B31" s="193"/>
      <c r="C31" s="188" t="s">
        <v>422</v>
      </c>
      <c r="D31" s="188">
        <v>11080</v>
      </c>
      <c r="E31" s="188" t="s">
        <v>366</v>
      </c>
      <c r="F31" s="189" t="s">
        <v>394</v>
      </c>
      <c r="G31" s="221">
        <v>1.82</v>
      </c>
      <c r="H31" s="194">
        <v>9.4090000000000007</v>
      </c>
      <c r="I31" s="191">
        <v>9.6910000000000007</v>
      </c>
      <c r="J31" s="191">
        <v>9.9909999999999997</v>
      </c>
      <c r="K31" s="191">
        <v>10.3</v>
      </c>
      <c r="L31" s="191">
        <v>10.609</v>
      </c>
      <c r="M31" s="191">
        <v>10.927</v>
      </c>
      <c r="N31" s="191">
        <f t="shared" si="0"/>
        <v>11.254809999999999</v>
      </c>
      <c r="O31" s="191">
        <f t="shared" si="0"/>
        <v>11.5924543</v>
      </c>
      <c r="P31" s="191">
        <f t="shared" si="0"/>
        <v>11.940227929000001</v>
      </c>
      <c r="Q31" s="225">
        <f t="shared" si="0"/>
        <v>12.298434766870001</v>
      </c>
      <c r="R31" s="214">
        <f t="shared" si="1"/>
        <v>12.790372157544802</v>
      </c>
      <c r="S31" s="212">
        <v>37</v>
      </c>
      <c r="T31">
        <f t="shared" si="2"/>
        <v>1229.8399999999999</v>
      </c>
    </row>
    <row r="32" spans="1:20" ht="17">
      <c r="A32" s="196">
        <v>8089208129802</v>
      </c>
      <c r="B32" s="197"/>
      <c r="C32" s="198" t="s">
        <v>423</v>
      </c>
      <c r="D32" s="188">
        <v>11080</v>
      </c>
      <c r="E32" s="188" t="s">
        <v>366</v>
      </c>
      <c r="F32" s="199" t="s">
        <v>394</v>
      </c>
      <c r="G32" s="221">
        <v>1.2</v>
      </c>
      <c r="H32" s="194">
        <v>6.335</v>
      </c>
      <c r="I32" s="191">
        <v>6.5250000000000004</v>
      </c>
      <c r="J32" s="191">
        <v>6.7270000000000003</v>
      </c>
      <c r="K32" s="191">
        <v>6.9349999999999996</v>
      </c>
      <c r="L32" s="191">
        <v>7.1429999999999998</v>
      </c>
      <c r="M32" s="191">
        <v>7.3570000000000002</v>
      </c>
      <c r="N32" s="191">
        <f t="shared" si="0"/>
        <v>7.5777100000000006</v>
      </c>
      <c r="O32" s="191">
        <f t="shared" si="0"/>
        <v>7.805041300000001</v>
      </c>
      <c r="P32" s="191">
        <f t="shared" si="0"/>
        <v>8.0391925390000019</v>
      </c>
      <c r="Q32" s="225">
        <f t="shared" si="0"/>
        <v>8.2803683151700014</v>
      </c>
      <c r="R32" s="214">
        <f t="shared" si="1"/>
        <v>8.6115830477768025</v>
      </c>
      <c r="S32" s="212">
        <v>84</v>
      </c>
      <c r="T32">
        <f t="shared" si="2"/>
        <v>828.04</v>
      </c>
    </row>
    <row r="33" spans="1:20" ht="17">
      <c r="A33" s="200">
        <v>8086308124702</v>
      </c>
      <c r="B33" s="201"/>
      <c r="C33" s="202" t="s">
        <v>424</v>
      </c>
      <c r="D33" s="188">
        <v>11080</v>
      </c>
      <c r="E33" s="188" t="s">
        <v>366</v>
      </c>
      <c r="F33" s="203" t="s">
        <v>394</v>
      </c>
      <c r="G33" s="221">
        <v>2.11</v>
      </c>
      <c r="H33" s="194">
        <v>5.3419999999999996</v>
      </c>
      <c r="I33" s="204">
        <v>5.5019999999999998</v>
      </c>
      <c r="J33" s="204">
        <v>5.6719999999999997</v>
      </c>
      <c r="K33" s="204">
        <v>5.8470000000000004</v>
      </c>
      <c r="L33" s="204">
        <v>6.0279999999999996</v>
      </c>
      <c r="M33" s="204">
        <v>6.2140000000000004</v>
      </c>
      <c r="N33" s="191">
        <f t="shared" si="0"/>
        <v>6.4004200000000004</v>
      </c>
      <c r="O33" s="191">
        <f t="shared" si="0"/>
        <v>6.5924326000000004</v>
      </c>
      <c r="P33" s="191">
        <f t="shared" si="0"/>
        <v>6.790205578000001</v>
      </c>
      <c r="Q33" s="225">
        <f t="shared" si="0"/>
        <v>6.993911745340001</v>
      </c>
      <c r="R33" s="214">
        <f t="shared" si="1"/>
        <v>7.2736682151536014</v>
      </c>
      <c r="S33" s="212">
        <v>101</v>
      </c>
      <c r="T33">
        <f t="shared" si="2"/>
        <v>699.39</v>
      </c>
    </row>
    <row r="34" spans="1:20" ht="16">
      <c r="A34" s="200">
        <v>8086308125602</v>
      </c>
      <c r="B34" s="201"/>
      <c r="C34" s="202" t="s">
        <v>425</v>
      </c>
      <c r="D34" s="188">
        <v>11080</v>
      </c>
      <c r="E34" s="188" t="s">
        <v>366</v>
      </c>
      <c r="F34" s="204" t="s">
        <v>426</v>
      </c>
      <c r="G34" s="221">
        <v>1.1000000000000001</v>
      </c>
      <c r="H34" s="205">
        <v>6.0250000000000004</v>
      </c>
      <c r="I34" s="204">
        <v>6.2060000000000004</v>
      </c>
      <c r="J34" s="204">
        <v>6.3979999999999997</v>
      </c>
      <c r="K34" s="204">
        <v>6.5960000000000001</v>
      </c>
      <c r="L34" s="204">
        <v>6.8</v>
      </c>
      <c r="M34" s="204">
        <v>7.01</v>
      </c>
      <c r="N34" s="191">
        <f t="shared" si="0"/>
        <v>7.2202999999999999</v>
      </c>
      <c r="O34" s="191">
        <f t="shared" si="0"/>
        <v>7.436909</v>
      </c>
      <c r="P34" s="191">
        <f t="shared" si="0"/>
        <v>7.6600162699999998</v>
      </c>
      <c r="Q34" s="225">
        <f t="shared" si="0"/>
        <v>7.8898167581000003</v>
      </c>
      <c r="R34" s="214">
        <f t="shared" si="1"/>
        <v>8.2054094284239998</v>
      </c>
      <c r="S34" s="212">
        <v>804</v>
      </c>
      <c r="T34">
        <f t="shared" si="2"/>
        <v>788.98</v>
      </c>
    </row>
    <row r="35" spans="1:20" ht="16">
      <c r="A35" s="200">
        <v>8086308126102</v>
      </c>
      <c r="B35" s="201"/>
      <c r="C35" s="202" t="s">
        <v>427</v>
      </c>
      <c r="D35" s="188">
        <v>11080</v>
      </c>
      <c r="E35" s="188" t="s">
        <v>366</v>
      </c>
      <c r="F35" s="204" t="s">
        <v>426</v>
      </c>
      <c r="G35" s="221">
        <v>1.2649999999999999</v>
      </c>
      <c r="H35" s="205">
        <v>6.2789999999999999</v>
      </c>
      <c r="I35" s="204">
        <v>6.4669999999999996</v>
      </c>
      <c r="J35" s="204">
        <v>6.6669999999999998</v>
      </c>
      <c r="K35" s="204">
        <v>6.8730000000000002</v>
      </c>
      <c r="L35" s="204">
        <v>7.0860000000000003</v>
      </c>
      <c r="M35" s="204">
        <v>7.3049999999999997</v>
      </c>
      <c r="N35" s="191">
        <f t="shared" si="0"/>
        <v>7.5241499999999997</v>
      </c>
      <c r="O35" s="191">
        <f t="shared" si="0"/>
        <v>7.7498744999999998</v>
      </c>
      <c r="P35" s="191">
        <f t="shared" si="0"/>
        <v>7.9823707349999999</v>
      </c>
      <c r="Q35" s="225">
        <f t="shared" si="0"/>
        <v>8.2218418570500003</v>
      </c>
      <c r="R35" s="214">
        <f t="shared" si="1"/>
        <v>8.5507155313320009</v>
      </c>
      <c r="S35" s="212">
        <v>982</v>
      </c>
      <c r="T35">
        <f t="shared" si="2"/>
        <v>822.18</v>
      </c>
    </row>
    <row r="36" spans="1:20" ht="16">
      <c r="A36" s="200">
        <v>8086508125602</v>
      </c>
      <c r="B36" s="201"/>
      <c r="C36" s="202" t="s">
        <v>428</v>
      </c>
      <c r="D36" s="188">
        <v>11080</v>
      </c>
      <c r="E36" s="188" t="s">
        <v>366</v>
      </c>
      <c r="F36" s="204" t="s">
        <v>426</v>
      </c>
      <c r="G36" s="221">
        <v>1.5960000000000001</v>
      </c>
      <c r="H36" s="205">
        <v>6.25</v>
      </c>
      <c r="I36" s="204">
        <v>6.4429999999999996</v>
      </c>
      <c r="J36" s="204">
        <v>6.6420000000000003</v>
      </c>
      <c r="K36" s="204">
        <v>6.8470000000000004</v>
      </c>
      <c r="L36" s="204">
        <v>7.0590000000000002</v>
      </c>
      <c r="M36" s="204">
        <v>7.2770000000000001</v>
      </c>
      <c r="N36" s="191">
        <f t="shared" si="0"/>
        <v>7.4953099999999999</v>
      </c>
      <c r="O36" s="191">
        <f t="shared" si="0"/>
        <v>7.7201693000000002</v>
      </c>
      <c r="P36" s="191">
        <f t="shared" si="0"/>
        <v>7.9517743790000006</v>
      </c>
      <c r="Q36" s="225">
        <f t="shared" si="0"/>
        <v>8.1903276103700016</v>
      </c>
      <c r="R36" s="214">
        <f t="shared" si="1"/>
        <v>8.5179407147848014</v>
      </c>
      <c r="S36" s="212">
        <v>76</v>
      </c>
      <c r="T36">
        <f t="shared" si="2"/>
        <v>819.03</v>
      </c>
    </row>
    <row r="37" spans="1:20" ht="16">
      <c r="A37" s="206">
        <v>8086308124202</v>
      </c>
      <c r="B37" s="207"/>
      <c r="C37" s="208" t="s">
        <v>429</v>
      </c>
      <c r="D37" s="188">
        <v>11080</v>
      </c>
      <c r="E37" s="188" t="s">
        <v>366</v>
      </c>
      <c r="F37" s="204" t="s">
        <v>394</v>
      </c>
      <c r="G37" s="221">
        <v>0.87</v>
      </c>
      <c r="H37" s="209">
        <v>5.149</v>
      </c>
      <c r="I37" s="209">
        <v>5.3029999999999999</v>
      </c>
      <c r="J37" s="209">
        <v>5.4619999999999997</v>
      </c>
      <c r="K37" s="209">
        <v>5.6260000000000003</v>
      </c>
      <c r="L37" s="209">
        <v>5.8000000000000007</v>
      </c>
      <c r="M37" s="209">
        <v>5.9790000000000001</v>
      </c>
      <c r="N37" s="191">
        <f t="shared" si="0"/>
        <v>6.1583700000000006</v>
      </c>
      <c r="O37" s="191">
        <f t="shared" si="0"/>
        <v>6.3431211000000012</v>
      </c>
      <c r="P37" s="191">
        <f t="shared" si="0"/>
        <v>6.5334147330000016</v>
      </c>
      <c r="Q37" s="225">
        <f t="shared" si="0"/>
        <v>6.7294171749900018</v>
      </c>
      <c r="R37" s="214">
        <f t="shared" si="1"/>
        <v>6.998593861989602</v>
      </c>
      <c r="S37" s="212">
        <v>47</v>
      </c>
      <c r="T37">
        <f t="shared" si="2"/>
        <v>672.94</v>
      </c>
    </row>
    <row r="38" spans="1:20" ht="16">
      <c r="A38" s="206">
        <v>8086308124702</v>
      </c>
      <c r="B38" s="207"/>
      <c r="C38" s="208" t="s">
        <v>367</v>
      </c>
      <c r="D38" s="188">
        <v>11080</v>
      </c>
      <c r="E38" s="188" t="s">
        <v>366</v>
      </c>
      <c r="F38" s="204" t="s">
        <v>394</v>
      </c>
      <c r="G38" s="221">
        <v>2.11</v>
      </c>
      <c r="H38" s="209">
        <v>5.3419999999999996</v>
      </c>
      <c r="I38" s="204">
        <v>5.5069999999999997</v>
      </c>
      <c r="J38" s="204">
        <v>5.6769999999999996</v>
      </c>
      <c r="K38" s="204">
        <v>5.8529999999999998</v>
      </c>
      <c r="L38" s="204">
        <v>6.0339999999999998</v>
      </c>
      <c r="M38" s="204">
        <v>6.2210000000000001</v>
      </c>
      <c r="N38" s="191">
        <f t="shared" si="0"/>
        <v>6.4076300000000002</v>
      </c>
      <c r="O38" s="191">
        <f t="shared" si="0"/>
        <v>6.5998589000000001</v>
      </c>
      <c r="P38" s="191">
        <f t="shared" si="0"/>
        <v>6.7978546670000002</v>
      </c>
      <c r="Q38" s="225">
        <f t="shared" si="0"/>
        <v>7.0017903070100003</v>
      </c>
      <c r="R38" s="214">
        <f t="shared" si="1"/>
        <v>7.2818619192904004</v>
      </c>
      <c r="S38" s="212">
        <v>101</v>
      </c>
      <c r="T38">
        <f t="shared" si="2"/>
        <v>700.18</v>
      </c>
    </row>
    <row r="39" spans="1:20" ht="16">
      <c r="A39" s="206">
        <v>8086308125202</v>
      </c>
      <c r="B39" s="207"/>
      <c r="C39" s="208" t="s">
        <v>368</v>
      </c>
      <c r="D39" s="188">
        <v>11080</v>
      </c>
      <c r="E39" s="188" t="s">
        <v>366</v>
      </c>
      <c r="F39" s="204" t="s">
        <v>394</v>
      </c>
      <c r="G39" s="221">
        <v>1</v>
      </c>
      <c r="H39" s="209">
        <v>5.7770000000000001</v>
      </c>
      <c r="I39" s="204">
        <v>5.95</v>
      </c>
      <c r="J39" s="204">
        <v>6.1340000000000003</v>
      </c>
      <c r="K39" s="204">
        <v>6.3239999999999998</v>
      </c>
      <c r="L39" s="204">
        <v>6.52</v>
      </c>
      <c r="M39" s="204">
        <v>6.7220000000000004</v>
      </c>
      <c r="N39" s="191">
        <f t="shared" si="0"/>
        <v>6.9236600000000008</v>
      </c>
      <c r="O39" s="191">
        <f t="shared" si="0"/>
        <v>7.1313698000000008</v>
      </c>
      <c r="P39" s="191">
        <f t="shared" si="0"/>
        <v>7.3453108940000007</v>
      </c>
      <c r="Q39" s="225">
        <f t="shared" si="0"/>
        <v>7.5656702208200013</v>
      </c>
      <c r="R39" s="214">
        <f t="shared" si="1"/>
        <v>7.8682970296528012</v>
      </c>
      <c r="S39" s="212">
        <v>860</v>
      </c>
      <c r="T39">
        <f t="shared" si="2"/>
        <v>756.57</v>
      </c>
    </row>
    <row r="40" spans="1:20" ht="16">
      <c r="A40" s="206">
        <v>8086308125602</v>
      </c>
      <c r="B40" s="207"/>
      <c r="C40" s="208" t="s">
        <v>430</v>
      </c>
      <c r="D40" s="188">
        <v>11080</v>
      </c>
      <c r="E40" s="188" t="s">
        <v>366</v>
      </c>
      <c r="F40" s="204" t="s">
        <v>394</v>
      </c>
      <c r="G40" s="221">
        <v>1.1000000000000001</v>
      </c>
      <c r="H40" s="209">
        <v>6.0250000000000004</v>
      </c>
      <c r="I40" s="204">
        <v>6.2110000000000003</v>
      </c>
      <c r="J40" s="204">
        <v>6.4029999999999996</v>
      </c>
      <c r="K40" s="204">
        <v>6.601</v>
      </c>
      <c r="L40" s="204">
        <v>6.8049999999999997</v>
      </c>
      <c r="M40" s="204">
        <v>7.0149999999999997</v>
      </c>
      <c r="N40" s="191">
        <f t="shared" si="0"/>
        <v>7.2254499999999995</v>
      </c>
      <c r="O40" s="191">
        <f t="shared" si="0"/>
        <v>7.4422134999999994</v>
      </c>
      <c r="P40" s="191">
        <f t="shared" si="0"/>
        <v>7.6654799049999998</v>
      </c>
      <c r="Q40" s="225">
        <f t="shared" si="0"/>
        <v>7.8954443021499996</v>
      </c>
      <c r="R40" s="214">
        <f t="shared" si="1"/>
        <v>8.2112620742360001</v>
      </c>
      <c r="S40" s="212">
        <v>804</v>
      </c>
      <c r="T40">
        <f t="shared" si="2"/>
        <v>789.54</v>
      </c>
    </row>
    <row r="41" spans="1:20" ht="16">
      <c r="A41" s="206">
        <v>8086308126102</v>
      </c>
      <c r="B41" s="207"/>
      <c r="C41" s="208" t="s">
        <v>369</v>
      </c>
      <c r="D41" s="188">
        <v>11080</v>
      </c>
      <c r="E41" s="188" t="s">
        <v>366</v>
      </c>
      <c r="F41" s="204" t="s">
        <v>394</v>
      </c>
      <c r="G41" s="221">
        <v>1.2649999999999999</v>
      </c>
      <c r="H41" s="204">
        <v>6.2789999999999999</v>
      </c>
      <c r="I41" s="204">
        <v>6.4729999999999999</v>
      </c>
      <c r="J41" s="204">
        <v>6.673</v>
      </c>
      <c r="K41" s="204">
        <v>6.8789999999999996</v>
      </c>
      <c r="L41" s="204">
        <v>7.0919999999999996</v>
      </c>
      <c r="M41" s="204">
        <v>7.3109999999999999</v>
      </c>
      <c r="N41" s="191">
        <f t="shared" si="0"/>
        <v>7.5303300000000002</v>
      </c>
      <c r="O41" s="191">
        <f t="shared" si="0"/>
        <v>7.7562399000000006</v>
      </c>
      <c r="P41" s="191">
        <f t="shared" si="0"/>
        <v>7.9889270970000013</v>
      </c>
      <c r="Q41" s="225">
        <f t="shared" si="0"/>
        <v>8.2285949099100009</v>
      </c>
      <c r="R41" s="214">
        <f t="shared" si="1"/>
        <v>8.5577387063064005</v>
      </c>
      <c r="S41" s="212">
        <v>982</v>
      </c>
      <c r="T41">
        <f t="shared" si="2"/>
        <v>822.86</v>
      </c>
    </row>
    <row r="42" spans="1:20" ht="16">
      <c r="A42" s="206">
        <v>8086508124700</v>
      </c>
      <c r="B42" s="207"/>
      <c r="C42" s="208" t="s">
        <v>431</v>
      </c>
      <c r="D42" s="188">
        <v>11080</v>
      </c>
      <c r="E42" s="188" t="s">
        <v>366</v>
      </c>
      <c r="F42" s="204" t="s">
        <v>394</v>
      </c>
      <c r="G42" s="221">
        <v>1.29</v>
      </c>
      <c r="H42" s="204">
        <v>5.7249999999999996</v>
      </c>
      <c r="I42" s="204">
        <v>5.9020000000000001</v>
      </c>
      <c r="J42" s="204">
        <v>6.085</v>
      </c>
      <c r="K42" s="204">
        <v>6.2729999999999997</v>
      </c>
      <c r="L42" s="204">
        <v>6.4669999999999996</v>
      </c>
      <c r="M42" s="204">
        <v>6.6669999999999998</v>
      </c>
      <c r="N42" s="191">
        <f t="shared" si="0"/>
        <v>6.8670099999999996</v>
      </c>
      <c r="O42" s="191">
        <f t="shared" si="0"/>
        <v>7.0730202999999996</v>
      </c>
      <c r="P42" s="191">
        <f t="shared" si="0"/>
        <v>7.2852109089999999</v>
      </c>
      <c r="Q42" s="225">
        <f t="shared" si="0"/>
        <v>7.5037672362699999</v>
      </c>
      <c r="R42" s="214">
        <f t="shared" si="1"/>
        <v>7.8039179257207998</v>
      </c>
      <c r="S42" s="212">
        <v>120</v>
      </c>
      <c r="T42">
        <f t="shared" si="2"/>
        <v>750.38</v>
      </c>
    </row>
    <row r="43" spans="1:20" ht="16">
      <c r="A43" s="206">
        <v>8486608126102</v>
      </c>
      <c r="B43" s="207"/>
      <c r="C43" s="208" t="s">
        <v>432</v>
      </c>
      <c r="D43" s="188">
        <v>11080</v>
      </c>
      <c r="E43" s="188" t="s">
        <v>366</v>
      </c>
      <c r="F43" s="204" t="s">
        <v>394</v>
      </c>
      <c r="G43" s="221">
        <v>1.35</v>
      </c>
      <c r="H43" s="210">
        <v>7.5949999999999998</v>
      </c>
      <c r="I43" s="210">
        <v>7.8230000000000004</v>
      </c>
      <c r="J43" s="210">
        <v>8.0579999999999998</v>
      </c>
      <c r="K43" s="210">
        <v>8.3070000000000004</v>
      </c>
      <c r="L43" s="210">
        <v>8.5640000000000001</v>
      </c>
      <c r="M43" s="210">
        <v>8.8290000000000006</v>
      </c>
      <c r="N43" s="191">
        <f t="shared" si="0"/>
        <v>9.0938700000000008</v>
      </c>
      <c r="O43" s="191">
        <f t="shared" si="0"/>
        <v>9.3666861000000008</v>
      </c>
      <c r="P43" s="191">
        <f t="shared" si="0"/>
        <v>9.6476866830000017</v>
      </c>
      <c r="Q43" s="225">
        <f t="shared" si="0"/>
        <v>9.9371172834900019</v>
      </c>
      <c r="R43" s="214">
        <f t="shared" si="1"/>
        <v>10.334601974829603</v>
      </c>
      <c r="S43" s="212">
        <v>399</v>
      </c>
      <c r="T43">
        <f t="shared" si="2"/>
        <v>993.71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B54A-3E21-4D1B-800F-E257126ADA91}">
  <dimension ref="A1:H51"/>
  <sheetViews>
    <sheetView workbookViewId="0">
      <pane ySplit="2" topLeftCell="A3" activePane="bottomLeft" state="frozen"/>
      <selection pane="bottomLeft" activeCell="G8" sqref="G8"/>
    </sheetView>
  </sheetViews>
  <sheetFormatPr baseColWidth="10" defaultColWidth="8.83203125" defaultRowHeight="15"/>
  <cols>
    <col min="1" max="1" width="21.6640625" style="168" customWidth="1"/>
    <col min="2" max="2" width="44.5" style="168" bestFit="1" customWidth="1"/>
    <col min="3" max="3" width="8.33203125" style="163" bestFit="1" customWidth="1"/>
    <col min="4" max="4" width="7.6640625" style="163" bestFit="1" customWidth="1"/>
    <col min="5" max="5" width="22.5" style="163" bestFit="1" customWidth="1"/>
    <col min="6" max="6" width="7" style="219" bestFit="1" customWidth="1"/>
    <col min="7" max="7" width="14.5" style="219" bestFit="1" customWidth="1"/>
    <col min="8" max="8" width="13.33203125" style="212" bestFit="1" customWidth="1"/>
  </cols>
  <sheetData>
    <row r="1" spans="1:8" ht="15.75" customHeight="1">
      <c r="A1" s="275" t="s">
        <v>333</v>
      </c>
      <c r="B1" s="162"/>
      <c r="C1" s="162"/>
      <c r="D1" s="162"/>
      <c r="E1" s="162"/>
      <c r="F1" s="216"/>
      <c r="G1" s="216"/>
    </row>
    <row r="2" spans="1:8" ht="14">
      <c r="A2" s="164" t="s">
        <v>334</v>
      </c>
      <c r="B2" s="165" t="s">
        <v>433</v>
      </c>
      <c r="C2" s="166" t="s">
        <v>434</v>
      </c>
      <c r="D2" s="165" t="s">
        <v>435</v>
      </c>
      <c r="E2" s="165" t="s">
        <v>436</v>
      </c>
      <c r="F2" s="217" t="s">
        <v>498</v>
      </c>
      <c r="G2" s="227" t="s">
        <v>437</v>
      </c>
      <c r="H2" s="213" t="s">
        <v>1045</v>
      </c>
    </row>
    <row r="3" spans="1:8" ht="14">
      <c r="A3" s="164">
        <v>8183208089802</v>
      </c>
      <c r="B3" s="164" t="s">
        <v>438</v>
      </c>
      <c r="C3" s="166" t="s">
        <v>439</v>
      </c>
      <c r="D3" s="166">
        <v>11012</v>
      </c>
      <c r="E3" s="166" t="s">
        <v>440</v>
      </c>
      <c r="F3" s="218">
        <v>0.21</v>
      </c>
      <c r="G3" s="228">
        <v>0.43023999999999996</v>
      </c>
      <c r="H3" s="214">
        <f>G3*1.68</f>
        <v>0.72280319999999987</v>
      </c>
    </row>
    <row r="4" spans="1:8" ht="14">
      <c r="A4" s="164">
        <v>8183212129802</v>
      </c>
      <c r="B4" s="164" t="s">
        <v>441</v>
      </c>
      <c r="C4" s="166" t="s">
        <v>439</v>
      </c>
      <c r="D4" s="166">
        <v>11012</v>
      </c>
      <c r="E4" s="166" t="s">
        <v>440</v>
      </c>
      <c r="F4" s="218">
        <v>0.32</v>
      </c>
      <c r="G4" s="228">
        <v>0.60232000000000008</v>
      </c>
      <c r="H4" s="214">
        <f t="shared" ref="H4:H51" si="0">G4*1.68</f>
        <v>1.0118976000000002</v>
      </c>
    </row>
    <row r="5" spans="1:8" ht="14">
      <c r="A5" s="164">
        <v>8183216169802</v>
      </c>
      <c r="B5" s="164" t="s">
        <v>442</v>
      </c>
      <c r="C5" s="166" t="s">
        <v>439</v>
      </c>
      <c r="D5" s="166">
        <v>11012</v>
      </c>
      <c r="E5" s="166" t="s">
        <v>440</v>
      </c>
      <c r="F5" s="218">
        <v>0.54</v>
      </c>
      <c r="G5" s="228">
        <v>0.90344000000000002</v>
      </c>
      <c r="H5" s="214">
        <f t="shared" si="0"/>
        <v>1.5177791999999999</v>
      </c>
    </row>
    <row r="6" spans="1:8" ht="14">
      <c r="A6" s="164">
        <v>8183220209802</v>
      </c>
      <c r="B6" s="164" t="s">
        <v>443</v>
      </c>
      <c r="C6" s="166" t="s">
        <v>439</v>
      </c>
      <c r="D6" s="166">
        <v>11012</v>
      </c>
      <c r="E6" s="166" t="s">
        <v>440</v>
      </c>
      <c r="F6" s="218">
        <v>0.75</v>
      </c>
      <c r="G6" s="228">
        <v>1.2260800000000001</v>
      </c>
      <c r="H6" s="214">
        <f t="shared" si="0"/>
        <v>2.0598144</v>
      </c>
    </row>
    <row r="7" spans="1:8" ht="14">
      <c r="A7" s="164">
        <v>8183224249802</v>
      </c>
      <c r="B7" s="164" t="s">
        <v>444</v>
      </c>
      <c r="C7" s="166" t="s">
        <v>439</v>
      </c>
      <c r="D7" s="166">
        <v>11012</v>
      </c>
      <c r="E7" s="166" t="s">
        <v>440</v>
      </c>
      <c r="F7" s="218">
        <v>0.99</v>
      </c>
      <c r="G7" s="228">
        <v>1.5488</v>
      </c>
      <c r="H7" s="214">
        <f t="shared" si="0"/>
        <v>2.6019839999999999</v>
      </c>
    </row>
    <row r="8" spans="1:8" ht="14">
      <c r="A8" s="164">
        <v>8183232329802</v>
      </c>
      <c r="B8" s="164" t="s">
        <v>445</v>
      </c>
      <c r="C8" s="166" t="s">
        <v>439</v>
      </c>
      <c r="D8" s="166">
        <v>11012</v>
      </c>
      <c r="E8" s="166" t="s">
        <v>440</v>
      </c>
      <c r="F8" s="218">
        <v>1.58</v>
      </c>
      <c r="G8" s="228">
        <v>2.3016800000000002</v>
      </c>
      <c r="H8" s="214">
        <f t="shared" si="0"/>
        <v>3.8668224000000002</v>
      </c>
    </row>
    <row r="9" spans="1:8" ht="14">
      <c r="A9" s="164">
        <v>8183236369802</v>
      </c>
      <c r="B9" s="164" t="s">
        <v>446</v>
      </c>
      <c r="C9" s="166" t="s">
        <v>439</v>
      </c>
      <c r="D9" s="166">
        <v>11012</v>
      </c>
      <c r="E9" s="166" t="s">
        <v>440</v>
      </c>
      <c r="F9" s="218">
        <v>5.36</v>
      </c>
      <c r="G9" s="228">
        <v>5.7361600000000008</v>
      </c>
      <c r="H9" s="214">
        <f t="shared" si="0"/>
        <v>9.6367488000000012</v>
      </c>
    </row>
    <row r="10" spans="1:8" ht="14">
      <c r="A10" s="164">
        <v>8183238389802</v>
      </c>
      <c r="B10" s="164" t="s">
        <v>447</v>
      </c>
      <c r="C10" s="166" t="s">
        <v>439</v>
      </c>
      <c r="D10" s="166">
        <v>11012</v>
      </c>
      <c r="E10" s="166" t="s">
        <v>440</v>
      </c>
      <c r="F10" s="218">
        <v>5.18</v>
      </c>
      <c r="G10" s="228">
        <v>10.31488</v>
      </c>
      <c r="H10" s="214">
        <f t="shared" si="0"/>
        <v>17.3289984</v>
      </c>
    </row>
    <row r="11" spans="1:8" ht="14">
      <c r="A11" s="164">
        <v>8183242429802</v>
      </c>
      <c r="B11" s="164" t="s">
        <v>448</v>
      </c>
      <c r="C11" s="166" t="s">
        <v>439</v>
      </c>
      <c r="D11" s="166">
        <v>11012</v>
      </c>
      <c r="E11" s="166" t="s">
        <v>440</v>
      </c>
      <c r="F11" s="218">
        <v>6</v>
      </c>
      <c r="G11" s="228">
        <v>24.350160000000002</v>
      </c>
      <c r="H11" s="214">
        <f t="shared" si="0"/>
        <v>40.908268800000002</v>
      </c>
    </row>
    <row r="12" spans="1:8" ht="14">
      <c r="A12" s="164">
        <v>8183408089802</v>
      </c>
      <c r="B12" s="164" t="s">
        <v>449</v>
      </c>
      <c r="C12" s="166" t="s">
        <v>439</v>
      </c>
      <c r="D12" s="166">
        <v>11012</v>
      </c>
      <c r="E12" s="166" t="s">
        <v>440</v>
      </c>
      <c r="F12" s="218">
        <v>0.23</v>
      </c>
      <c r="G12" s="228">
        <v>0.43023999999999996</v>
      </c>
      <c r="H12" s="214">
        <f t="shared" si="0"/>
        <v>0.72280319999999987</v>
      </c>
    </row>
    <row r="13" spans="1:8" ht="14">
      <c r="A13" s="164">
        <v>8183412129802</v>
      </c>
      <c r="B13" s="164" t="s">
        <v>450</v>
      </c>
      <c r="C13" s="166" t="s">
        <v>439</v>
      </c>
      <c r="D13" s="166">
        <v>11012</v>
      </c>
      <c r="E13" s="166" t="s">
        <v>440</v>
      </c>
      <c r="F13" s="218">
        <v>0.33</v>
      </c>
      <c r="G13" s="228">
        <v>0.60232000000000008</v>
      </c>
      <c r="H13" s="214">
        <f t="shared" si="0"/>
        <v>1.0118976000000002</v>
      </c>
    </row>
    <row r="14" spans="1:8" ht="14">
      <c r="A14" s="164">
        <v>8183416169802</v>
      </c>
      <c r="B14" s="164" t="s">
        <v>451</v>
      </c>
      <c r="C14" s="166" t="s">
        <v>439</v>
      </c>
      <c r="D14" s="166">
        <v>11012</v>
      </c>
      <c r="E14" s="166" t="s">
        <v>440</v>
      </c>
      <c r="F14" s="218">
        <v>0.56999999999999995</v>
      </c>
      <c r="G14" s="228">
        <v>0.90344000000000002</v>
      </c>
      <c r="H14" s="214">
        <f t="shared" si="0"/>
        <v>1.5177791999999999</v>
      </c>
    </row>
    <row r="15" spans="1:8" ht="14">
      <c r="A15" s="164">
        <v>8183420209802</v>
      </c>
      <c r="B15" s="164" t="s">
        <v>452</v>
      </c>
      <c r="C15" s="166" t="s">
        <v>439</v>
      </c>
      <c r="D15" s="166">
        <v>11012</v>
      </c>
      <c r="E15" s="166" t="s">
        <v>440</v>
      </c>
      <c r="F15" s="218">
        <v>0.78</v>
      </c>
      <c r="G15" s="228">
        <v>1.2260800000000001</v>
      </c>
      <c r="H15" s="214">
        <f t="shared" si="0"/>
        <v>2.0598144</v>
      </c>
    </row>
    <row r="16" spans="1:8" ht="14">
      <c r="A16" s="164">
        <v>8183424249802</v>
      </c>
      <c r="B16" s="164" t="s">
        <v>453</v>
      </c>
      <c r="C16" s="166" t="s">
        <v>439</v>
      </c>
      <c r="D16" s="166">
        <v>11012</v>
      </c>
      <c r="E16" s="166" t="s">
        <v>440</v>
      </c>
      <c r="F16" s="218">
        <v>1.04</v>
      </c>
      <c r="G16" s="228">
        <v>1.5488</v>
      </c>
      <c r="H16" s="214">
        <f t="shared" si="0"/>
        <v>2.6019839999999999</v>
      </c>
    </row>
    <row r="17" spans="1:8" ht="14">
      <c r="A17" s="164">
        <v>8183432329802</v>
      </c>
      <c r="B17" s="164" t="s">
        <v>454</v>
      </c>
      <c r="C17" s="166" t="s">
        <v>439</v>
      </c>
      <c r="D17" s="166">
        <v>11012</v>
      </c>
      <c r="E17" s="166" t="s">
        <v>440</v>
      </c>
      <c r="F17" s="218">
        <v>1.65</v>
      </c>
      <c r="G17" s="228">
        <v>2.3016800000000002</v>
      </c>
      <c r="H17" s="214">
        <f t="shared" si="0"/>
        <v>3.8668224000000002</v>
      </c>
    </row>
    <row r="18" spans="1:8" ht="14">
      <c r="A18" s="164">
        <v>8183436369802</v>
      </c>
      <c r="B18" s="164" t="s">
        <v>455</v>
      </c>
      <c r="C18" s="166" t="s">
        <v>439</v>
      </c>
      <c r="D18" s="166">
        <v>11012</v>
      </c>
      <c r="E18" s="166" t="s">
        <v>440</v>
      </c>
      <c r="F18" s="218">
        <v>3.22</v>
      </c>
      <c r="G18" s="228">
        <v>5.7361600000000008</v>
      </c>
      <c r="H18" s="214">
        <f t="shared" si="0"/>
        <v>9.6367488000000012</v>
      </c>
    </row>
    <row r="19" spans="1:8" ht="14">
      <c r="A19" s="164">
        <v>8183442429802</v>
      </c>
      <c r="B19" s="164" t="s">
        <v>456</v>
      </c>
      <c r="C19" s="166" t="s">
        <v>439</v>
      </c>
      <c r="D19" s="166">
        <v>11012</v>
      </c>
      <c r="E19" s="166" t="s">
        <v>440</v>
      </c>
      <c r="F19" s="218">
        <v>10.217000000000001</v>
      </c>
      <c r="G19" s="228">
        <v>24.350160000000002</v>
      </c>
      <c r="H19" s="214">
        <f t="shared" si="0"/>
        <v>40.908268800000002</v>
      </c>
    </row>
    <row r="20" spans="1:8" ht="14">
      <c r="A20" s="164">
        <v>8184608089802</v>
      </c>
      <c r="B20" s="164" t="s">
        <v>457</v>
      </c>
      <c r="C20" s="166" t="s">
        <v>439</v>
      </c>
      <c r="D20" s="166">
        <v>11012</v>
      </c>
      <c r="E20" s="166" t="s">
        <v>440</v>
      </c>
      <c r="F20" s="218">
        <v>0.11</v>
      </c>
      <c r="G20" s="228">
        <v>0.73136000000000001</v>
      </c>
      <c r="H20" s="214">
        <f t="shared" si="0"/>
        <v>1.2286847999999999</v>
      </c>
    </row>
    <row r="21" spans="1:8" ht="14">
      <c r="A21" s="164">
        <v>8184612129802</v>
      </c>
      <c r="B21" s="164" t="s">
        <v>458</v>
      </c>
      <c r="C21" s="166" t="s">
        <v>439</v>
      </c>
      <c r="D21" s="166">
        <v>11012</v>
      </c>
      <c r="E21" s="166" t="s">
        <v>440</v>
      </c>
      <c r="F21" s="218">
        <v>0.18</v>
      </c>
      <c r="G21" s="228">
        <v>1.2804000000000002</v>
      </c>
      <c r="H21" s="214">
        <f t="shared" si="0"/>
        <v>2.1510720000000001</v>
      </c>
    </row>
    <row r="22" spans="1:8" ht="14">
      <c r="A22" s="164">
        <v>8184908089802</v>
      </c>
      <c r="B22" s="164" t="s">
        <v>459</v>
      </c>
      <c r="C22" s="166" t="s">
        <v>439</v>
      </c>
      <c r="D22" s="166">
        <v>11062</v>
      </c>
      <c r="E22" s="166" t="s">
        <v>460</v>
      </c>
      <c r="F22" s="218">
        <v>0.31</v>
      </c>
      <c r="G22" s="228">
        <v>0.94399999999999995</v>
      </c>
      <c r="H22" s="214">
        <f t="shared" si="0"/>
        <v>1.5859199999999998</v>
      </c>
    </row>
    <row r="23" spans="1:8" ht="14">
      <c r="A23" s="164">
        <v>8184924249802</v>
      </c>
      <c r="B23" s="164" t="s">
        <v>461</v>
      </c>
      <c r="C23" s="166" t="s">
        <v>439</v>
      </c>
      <c r="D23" s="166">
        <v>11062</v>
      </c>
      <c r="E23" s="166" t="s">
        <v>460</v>
      </c>
      <c r="F23" s="218">
        <v>0.93</v>
      </c>
      <c r="G23" s="228">
        <v>3.7203200000000005</v>
      </c>
      <c r="H23" s="214">
        <f t="shared" si="0"/>
        <v>6.2501376000000004</v>
      </c>
    </row>
    <row r="24" spans="1:8" ht="14">
      <c r="A24" s="164">
        <v>8184932329802</v>
      </c>
      <c r="B24" s="164" t="s">
        <v>462</v>
      </c>
      <c r="C24" s="166" t="s">
        <v>439</v>
      </c>
      <c r="D24" s="166">
        <v>11062</v>
      </c>
      <c r="E24" s="166" t="s">
        <v>460</v>
      </c>
      <c r="F24" s="218">
        <v>1.448</v>
      </c>
      <c r="G24" s="228">
        <v>6.5259200000000011</v>
      </c>
      <c r="H24" s="214">
        <f t="shared" si="0"/>
        <v>10.963545600000002</v>
      </c>
    </row>
    <row r="25" spans="1:8" ht="14">
      <c r="A25" s="164">
        <v>8189908089802</v>
      </c>
      <c r="B25" s="164" t="s">
        <v>463</v>
      </c>
      <c r="C25" s="166" t="s">
        <v>439</v>
      </c>
      <c r="D25" s="166">
        <v>9020</v>
      </c>
      <c r="E25" s="166" t="s">
        <v>464</v>
      </c>
      <c r="F25" s="218">
        <v>0.25</v>
      </c>
      <c r="G25" s="228">
        <v>0.43218000000000001</v>
      </c>
      <c r="H25" s="214">
        <f t="shared" si="0"/>
        <v>0.7260624</v>
      </c>
    </row>
    <row r="26" spans="1:8" ht="14">
      <c r="A26" s="164">
        <v>8189912129802</v>
      </c>
      <c r="B26" s="164" t="s">
        <v>465</v>
      </c>
      <c r="C26" s="166" t="s">
        <v>439</v>
      </c>
      <c r="D26" s="166">
        <v>9020</v>
      </c>
      <c r="E26" s="166" t="s">
        <v>464</v>
      </c>
      <c r="F26" s="218">
        <v>0.33</v>
      </c>
      <c r="G26" s="228">
        <v>0.64881</v>
      </c>
      <c r="H26" s="214">
        <f t="shared" si="0"/>
        <v>1.0900007999999999</v>
      </c>
    </row>
    <row r="27" spans="1:8" ht="14">
      <c r="A27" s="164">
        <v>8189916169802</v>
      </c>
      <c r="B27" s="164" t="s">
        <v>466</v>
      </c>
      <c r="C27" s="166" t="s">
        <v>439</v>
      </c>
      <c r="D27" s="166">
        <v>9020</v>
      </c>
      <c r="E27" s="166" t="s">
        <v>464</v>
      </c>
      <c r="F27" s="218">
        <v>0.46</v>
      </c>
      <c r="G27" s="228">
        <v>0.83889000000000002</v>
      </c>
      <c r="H27" s="214">
        <f t="shared" si="0"/>
        <v>1.4093351999999999</v>
      </c>
    </row>
    <row r="28" spans="1:8" ht="14">
      <c r="A28" s="164">
        <v>8189920209802</v>
      </c>
      <c r="B28" s="164" t="s">
        <v>467</v>
      </c>
      <c r="C28" s="166" t="s">
        <v>439</v>
      </c>
      <c r="D28" s="166">
        <v>9020</v>
      </c>
      <c r="E28" s="166" t="s">
        <v>464</v>
      </c>
      <c r="F28" s="218">
        <v>0.62</v>
      </c>
      <c r="G28" s="228">
        <v>1.1062800000000002</v>
      </c>
      <c r="H28" s="214">
        <f t="shared" si="0"/>
        <v>1.8585504000000002</v>
      </c>
    </row>
    <row r="29" spans="1:8" ht="14">
      <c r="A29" s="164">
        <v>8189924249802</v>
      </c>
      <c r="B29" s="164" t="s">
        <v>468</v>
      </c>
      <c r="C29" s="166" t="s">
        <v>439</v>
      </c>
      <c r="D29" s="166">
        <v>9020</v>
      </c>
      <c r="E29" s="166" t="s">
        <v>464</v>
      </c>
      <c r="F29" s="218">
        <v>0.82</v>
      </c>
      <c r="G29" s="228">
        <v>1.35981</v>
      </c>
      <c r="H29" s="214">
        <f t="shared" si="0"/>
        <v>2.2844807999999999</v>
      </c>
    </row>
    <row r="30" spans="1:8" ht="14">
      <c r="A30" s="164">
        <v>8189932329802</v>
      </c>
      <c r="B30" s="164" t="s">
        <v>469</v>
      </c>
      <c r="C30" s="166" t="s">
        <v>439</v>
      </c>
      <c r="D30" s="166">
        <v>9020</v>
      </c>
      <c r="E30" s="166" t="s">
        <v>464</v>
      </c>
      <c r="F30" s="218">
        <v>1.1000000000000001</v>
      </c>
      <c r="G30" s="228">
        <v>1.8806399999999999</v>
      </c>
      <c r="H30" s="214">
        <f t="shared" si="0"/>
        <v>3.1594751999999997</v>
      </c>
    </row>
    <row r="31" spans="1:8" ht="14">
      <c r="A31" s="164">
        <v>8189936369802</v>
      </c>
      <c r="B31" s="164" t="s">
        <v>470</v>
      </c>
      <c r="C31" s="166" t="s">
        <v>439</v>
      </c>
      <c r="D31" s="166">
        <v>9020</v>
      </c>
      <c r="E31" s="166" t="s">
        <v>464</v>
      </c>
      <c r="F31" s="218">
        <v>1.65</v>
      </c>
      <c r="G31" s="228">
        <v>3.1400999999999999</v>
      </c>
      <c r="H31" s="214">
        <f t="shared" si="0"/>
        <v>5.2753679999999994</v>
      </c>
    </row>
    <row r="32" spans="1:8" ht="14">
      <c r="A32" s="164">
        <v>8189938389802</v>
      </c>
      <c r="B32" s="164" t="s">
        <v>471</v>
      </c>
      <c r="C32" s="166" t="s">
        <v>439</v>
      </c>
      <c r="D32" s="166">
        <v>9020</v>
      </c>
      <c r="E32" s="166" t="s">
        <v>464</v>
      </c>
      <c r="F32" s="218">
        <v>1.66</v>
      </c>
      <c r="G32" s="228">
        <v>5.1452999999999998</v>
      </c>
      <c r="H32" s="214">
        <f t="shared" si="0"/>
        <v>8.6441039999999987</v>
      </c>
    </row>
    <row r="33" spans="1:8" ht="14">
      <c r="A33" s="164">
        <v>8189942429802</v>
      </c>
      <c r="B33" s="164" t="s">
        <v>472</v>
      </c>
      <c r="C33" s="166" t="s">
        <v>439</v>
      </c>
      <c r="D33" s="166">
        <v>9020</v>
      </c>
      <c r="E33" s="166" t="s">
        <v>464</v>
      </c>
      <c r="F33" s="218">
        <v>4.0999999999999996</v>
      </c>
      <c r="G33" s="228">
        <v>7.5942000000000007</v>
      </c>
      <c r="H33" s="214">
        <f t="shared" si="0"/>
        <v>12.758256000000001</v>
      </c>
    </row>
    <row r="34" spans="1:8" ht="14">
      <c r="A34" s="164">
        <v>8178512129802</v>
      </c>
      <c r="B34" s="166" t="s">
        <v>473</v>
      </c>
      <c r="C34" s="167" t="s">
        <v>474</v>
      </c>
      <c r="D34" s="211">
        <v>11012</v>
      </c>
      <c r="E34" s="167" t="s">
        <v>440</v>
      </c>
      <c r="F34" s="218">
        <v>0.41</v>
      </c>
      <c r="G34" s="228">
        <v>1.024</v>
      </c>
      <c r="H34" s="214">
        <f t="shared" si="0"/>
        <v>1.7203200000000001</v>
      </c>
    </row>
    <row r="35" spans="1:8" ht="14">
      <c r="A35" s="164">
        <v>8183808089802</v>
      </c>
      <c r="B35" s="166" t="s">
        <v>475</v>
      </c>
      <c r="C35" s="167" t="s">
        <v>474</v>
      </c>
      <c r="D35" s="211">
        <v>11052</v>
      </c>
      <c r="E35" s="167" t="s">
        <v>476</v>
      </c>
      <c r="F35" s="218">
        <v>0.17</v>
      </c>
      <c r="G35" s="228">
        <v>0.98799999999999999</v>
      </c>
      <c r="H35" s="214">
        <f t="shared" si="0"/>
        <v>1.65984</v>
      </c>
    </row>
    <row r="36" spans="1:8" ht="14">
      <c r="A36" s="164">
        <v>8183812129802</v>
      </c>
      <c r="B36" s="166" t="s">
        <v>477</v>
      </c>
      <c r="C36" s="167" t="s">
        <v>474</v>
      </c>
      <c r="D36" s="211">
        <v>11052</v>
      </c>
      <c r="E36" s="167" t="s">
        <v>476</v>
      </c>
      <c r="F36" s="218">
        <v>0.21</v>
      </c>
      <c r="G36" s="228">
        <v>1.026</v>
      </c>
      <c r="H36" s="214">
        <f t="shared" si="0"/>
        <v>1.7236799999999999</v>
      </c>
    </row>
    <row r="37" spans="1:8" ht="14">
      <c r="A37" s="164">
        <v>8179008129802</v>
      </c>
      <c r="B37" s="166" t="s">
        <v>478</v>
      </c>
      <c r="C37" s="167" t="s">
        <v>474</v>
      </c>
      <c r="D37" s="211">
        <v>11032</v>
      </c>
      <c r="E37" s="167" t="s">
        <v>479</v>
      </c>
      <c r="F37" s="218">
        <v>0.45</v>
      </c>
      <c r="G37" s="228">
        <v>0.95499999999999996</v>
      </c>
      <c r="H37" s="214">
        <f t="shared" si="0"/>
        <v>1.6043999999999998</v>
      </c>
    </row>
    <row r="38" spans="1:8" ht="14">
      <c r="A38" s="164">
        <v>8179012129802</v>
      </c>
      <c r="B38" s="166" t="s">
        <v>480</v>
      </c>
      <c r="C38" s="167" t="s">
        <v>474</v>
      </c>
      <c r="D38" s="211">
        <v>11032</v>
      </c>
      <c r="E38" s="167" t="s">
        <v>479</v>
      </c>
      <c r="F38" s="218">
        <v>0.5</v>
      </c>
      <c r="G38" s="228">
        <v>0.97</v>
      </c>
      <c r="H38" s="214">
        <f t="shared" si="0"/>
        <v>1.6295999999999999</v>
      </c>
    </row>
    <row r="39" spans="1:8" ht="14">
      <c r="A39" s="164">
        <v>8182608129802</v>
      </c>
      <c r="B39" s="166" t="s">
        <v>481</v>
      </c>
      <c r="C39" s="167" t="s">
        <v>474</v>
      </c>
      <c r="D39" s="211">
        <v>11042</v>
      </c>
      <c r="E39" s="167" t="s">
        <v>482</v>
      </c>
      <c r="F39" s="218">
        <v>0.14199999999999999</v>
      </c>
      <c r="G39" s="228">
        <v>0.85799999999999998</v>
      </c>
      <c r="H39" s="214">
        <f t="shared" si="0"/>
        <v>1.4414399999999998</v>
      </c>
    </row>
    <row r="40" spans="1:8" ht="14">
      <c r="A40" s="164">
        <v>8182612129802</v>
      </c>
      <c r="B40" s="166" t="s">
        <v>483</v>
      </c>
      <c r="C40" s="167" t="s">
        <v>474</v>
      </c>
      <c r="D40" s="211">
        <v>11042</v>
      </c>
      <c r="E40" s="167" t="s">
        <v>482</v>
      </c>
      <c r="F40" s="218">
        <v>0.15</v>
      </c>
      <c r="G40" s="228">
        <v>0.86899999999999999</v>
      </c>
      <c r="H40" s="214">
        <f t="shared" si="0"/>
        <v>1.4599199999999999</v>
      </c>
    </row>
    <row r="41" spans="1:8" ht="14">
      <c r="A41" s="164">
        <v>8183608089802</v>
      </c>
      <c r="B41" s="166" t="s">
        <v>484</v>
      </c>
      <c r="C41" s="167" t="s">
        <v>474</v>
      </c>
      <c r="D41" s="211">
        <v>11052</v>
      </c>
      <c r="E41" s="167" t="s">
        <v>476</v>
      </c>
      <c r="F41" s="218">
        <v>0.17</v>
      </c>
      <c r="G41" s="228">
        <v>0.94799999999999995</v>
      </c>
      <c r="H41" s="214">
        <f t="shared" si="0"/>
        <v>1.5926399999999998</v>
      </c>
    </row>
    <row r="42" spans="1:8" ht="14">
      <c r="A42" s="164">
        <v>8183612129802</v>
      </c>
      <c r="B42" s="166" t="s">
        <v>485</v>
      </c>
      <c r="C42" s="167" t="s">
        <v>474</v>
      </c>
      <c r="D42" s="211">
        <v>11052</v>
      </c>
      <c r="E42" s="167" t="s">
        <v>476</v>
      </c>
      <c r="F42" s="218">
        <v>0.2</v>
      </c>
      <c r="G42" s="228">
        <v>0.98799999999999999</v>
      </c>
      <c r="H42" s="214">
        <f t="shared" si="0"/>
        <v>1.65984</v>
      </c>
    </row>
    <row r="43" spans="1:8" ht="14">
      <c r="A43" s="164">
        <v>8184212129802</v>
      </c>
      <c r="B43" s="166" t="s">
        <v>486</v>
      </c>
      <c r="C43" s="167" t="s">
        <v>474</v>
      </c>
      <c r="D43" s="211">
        <v>11052</v>
      </c>
      <c r="E43" s="167" t="s">
        <v>476</v>
      </c>
      <c r="F43" s="218">
        <v>0.18099999999999999</v>
      </c>
      <c r="G43" s="228">
        <v>0.92500000000000004</v>
      </c>
      <c r="H43" s="214">
        <f t="shared" si="0"/>
        <v>1.554</v>
      </c>
    </row>
    <row r="44" spans="1:8" ht="14">
      <c r="A44" s="164">
        <v>8184408129802</v>
      </c>
      <c r="B44" s="166" t="s">
        <v>487</v>
      </c>
      <c r="C44" s="167" t="s">
        <v>474</v>
      </c>
      <c r="D44" s="211">
        <v>11042</v>
      </c>
      <c r="E44" s="167" t="s">
        <v>482</v>
      </c>
      <c r="F44" s="218">
        <v>0.14000000000000001</v>
      </c>
      <c r="G44" s="228">
        <v>0.77100000000000002</v>
      </c>
      <c r="H44" s="214">
        <f t="shared" si="0"/>
        <v>1.29528</v>
      </c>
    </row>
    <row r="45" spans="1:8" ht="14">
      <c r="A45" s="164">
        <v>8182012129802</v>
      </c>
      <c r="B45" s="166" t="s">
        <v>488</v>
      </c>
      <c r="C45" s="167" t="s">
        <v>474</v>
      </c>
      <c r="D45" s="211">
        <v>9020</v>
      </c>
      <c r="E45" s="167" t="s">
        <v>464</v>
      </c>
      <c r="F45" s="218">
        <v>0.18</v>
      </c>
      <c r="G45" s="228">
        <v>0.58799999999999997</v>
      </c>
      <c r="H45" s="214">
        <f t="shared" si="0"/>
        <v>0.98783999999999994</v>
      </c>
    </row>
    <row r="46" spans="1:8" ht="14">
      <c r="A46" s="164">
        <v>8184012129802</v>
      </c>
      <c r="B46" s="166" t="s">
        <v>489</v>
      </c>
      <c r="C46" s="167" t="s">
        <v>474</v>
      </c>
      <c r="D46" s="211">
        <v>11052</v>
      </c>
      <c r="E46" s="167" t="s">
        <v>476</v>
      </c>
      <c r="F46" s="218">
        <v>0.16</v>
      </c>
      <c r="G46" s="228">
        <v>0.88</v>
      </c>
      <c r="H46" s="214">
        <f t="shared" si="0"/>
        <v>1.4783999999999999</v>
      </c>
    </row>
    <row r="47" spans="1:8" ht="14">
      <c r="A47" s="164">
        <v>8178324249802</v>
      </c>
      <c r="B47" s="166" t="s">
        <v>490</v>
      </c>
      <c r="C47" s="167" t="s">
        <v>474</v>
      </c>
      <c r="D47" s="211">
        <v>11012</v>
      </c>
      <c r="E47" s="167" t="s">
        <v>440</v>
      </c>
      <c r="F47" s="218">
        <v>1.1000000000000001</v>
      </c>
      <c r="G47" s="228">
        <v>2.9089999999999998</v>
      </c>
      <c r="H47" s="214">
        <f t="shared" si="0"/>
        <v>4.8871199999999995</v>
      </c>
    </row>
    <row r="48" spans="1:8" ht="14">
      <c r="A48" s="164">
        <v>8178532329802</v>
      </c>
      <c r="B48" s="166" t="s">
        <v>491</v>
      </c>
      <c r="C48" s="167" t="s">
        <v>474</v>
      </c>
      <c r="D48" s="211">
        <v>11012</v>
      </c>
      <c r="E48" s="167" t="s">
        <v>440</v>
      </c>
      <c r="F48" s="218">
        <v>1.68</v>
      </c>
      <c r="G48" s="228">
        <v>3.95</v>
      </c>
      <c r="H48" s="214">
        <f t="shared" si="0"/>
        <v>6.6360000000000001</v>
      </c>
    </row>
    <row r="49" spans="1:8" ht="14">
      <c r="A49" s="164">
        <v>8181920209802</v>
      </c>
      <c r="B49" s="166" t="s">
        <v>492</v>
      </c>
      <c r="C49" s="167" t="s">
        <v>474</v>
      </c>
      <c r="D49" s="211">
        <v>9020</v>
      </c>
      <c r="E49" s="167" t="s">
        <v>464</v>
      </c>
      <c r="F49" s="218">
        <v>0.51</v>
      </c>
      <c r="G49" s="228">
        <v>1.39</v>
      </c>
      <c r="H49" s="214">
        <f t="shared" si="0"/>
        <v>2.3351999999999999</v>
      </c>
    </row>
    <row r="50" spans="1:8" ht="14">
      <c r="A50" s="164">
        <v>8184208089802</v>
      </c>
      <c r="B50" s="166"/>
      <c r="C50" s="167"/>
      <c r="D50" s="211"/>
      <c r="E50" s="167"/>
      <c r="F50" s="218"/>
      <c r="G50" s="228">
        <v>0.93259999999999998</v>
      </c>
      <c r="H50" s="214">
        <f t="shared" si="0"/>
        <v>1.5667679999999999</v>
      </c>
    </row>
    <row r="51" spans="1:8" ht="14">
      <c r="A51" s="164">
        <v>8184412129802</v>
      </c>
      <c r="B51" s="166"/>
      <c r="C51" s="167"/>
      <c r="D51" s="211"/>
      <c r="E51" s="167"/>
      <c r="F51" s="218"/>
      <c r="G51" s="228">
        <v>0.90649999999999997</v>
      </c>
      <c r="H51" s="214">
        <f t="shared" si="0"/>
        <v>1.5229199999999998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3D7-30AE-4A0C-88C8-9BACC4C3370B}">
  <dimension ref="A1:H49"/>
  <sheetViews>
    <sheetView topLeftCell="C1" zoomScaleNormal="100" workbookViewId="0">
      <selection activeCell="H17" sqref="H17"/>
    </sheetView>
  </sheetViews>
  <sheetFormatPr baseColWidth="10" defaultColWidth="8.6640625" defaultRowHeight="15"/>
  <cols>
    <col min="1" max="2" width="21.6640625" style="260" customWidth="1"/>
    <col min="3" max="3" width="55.5" style="246" customWidth="1"/>
    <col min="4" max="4" width="8.33203125" style="246" bestFit="1" customWidth="1"/>
    <col min="5" max="5" width="11" style="246" bestFit="1" customWidth="1"/>
    <col min="6" max="6" width="25.5" style="246" customWidth="1"/>
    <col min="7" max="7" width="15.5" style="246" hidden="1" customWidth="1"/>
    <col min="8" max="8" width="33" style="251" customWidth="1"/>
    <col min="9" max="16384" width="8.6640625" style="246"/>
  </cols>
  <sheetData>
    <row r="1" spans="1:8" ht="57" customHeight="1">
      <c r="A1" s="244" t="s">
        <v>705</v>
      </c>
      <c r="B1" s="245"/>
      <c r="C1" s="245"/>
      <c r="D1" s="245"/>
      <c r="E1" s="245"/>
      <c r="F1" s="245"/>
      <c r="H1" s="247" t="s">
        <v>706</v>
      </c>
    </row>
    <row r="2" spans="1:8" s="251" customFormat="1">
      <c r="A2" s="233" t="s">
        <v>707</v>
      </c>
      <c r="B2" s="233"/>
      <c r="C2" s="248" t="s">
        <v>708</v>
      </c>
      <c r="D2" s="249" t="s">
        <v>439</v>
      </c>
      <c r="E2" s="248"/>
      <c r="F2" s="248"/>
      <c r="G2" s="250" t="s">
        <v>709</v>
      </c>
      <c r="H2" s="250" t="s">
        <v>710</v>
      </c>
    </row>
    <row r="3" spans="1:8" s="255" customFormat="1">
      <c r="A3" s="252">
        <v>8183208089802</v>
      </c>
      <c r="B3" s="233"/>
      <c r="C3" s="233" t="s">
        <v>438</v>
      </c>
      <c r="D3" s="249" t="s">
        <v>439</v>
      </c>
      <c r="E3" s="249">
        <v>11012</v>
      </c>
      <c r="F3" s="249" t="s">
        <v>440</v>
      </c>
      <c r="G3" s="253">
        <f>VLOOKUP(A3,[2]Sheet1!$B$3:$D$38,3,0)</f>
        <v>0.43023999999999996</v>
      </c>
      <c r="H3" s="254">
        <f>ROUND(G3*1.05,4)</f>
        <v>0.45179999999999998</v>
      </c>
    </row>
    <row r="4" spans="1:8" s="255" customFormat="1">
      <c r="A4" s="252">
        <v>8183212129802</v>
      </c>
      <c r="B4" s="233"/>
      <c r="C4" s="233" t="s">
        <v>441</v>
      </c>
      <c r="D4" s="249" t="s">
        <v>439</v>
      </c>
      <c r="E4" s="249">
        <v>11012</v>
      </c>
      <c r="F4" s="249" t="s">
        <v>440</v>
      </c>
      <c r="G4" s="253">
        <f>VLOOKUP(A4,[2]Sheet1!$B$3:$D$38,3,0)</f>
        <v>0.60232000000000008</v>
      </c>
      <c r="H4" s="254">
        <f t="shared" ref="H4:H33" si="0">ROUND(G4*1.05,4)</f>
        <v>0.63239999999999996</v>
      </c>
    </row>
    <row r="5" spans="1:8" s="255" customFormat="1">
      <c r="A5" s="252">
        <v>8183216169802</v>
      </c>
      <c r="B5" s="233"/>
      <c r="C5" s="233" t="s">
        <v>442</v>
      </c>
      <c r="D5" s="249" t="s">
        <v>439</v>
      </c>
      <c r="E5" s="249">
        <v>11012</v>
      </c>
      <c r="F5" s="249" t="s">
        <v>440</v>
      </c>
      <c r="G5" s="253">
        <f>VLOOKUP(A5,[2]Sheet1!$B$3:$D$38,3,0)</f>
        <v>0.90344000000000002</v>
      </c>
      <c r="H5" s="254">
        <f t="shared" si="0"/>
        <v>0.9486</v>
      </c>
    </row>
    <row r="6" spans="1:8" s="255" customFormat="1">
      <c r="A6" s="252">
        <v>8183220209802</v>
      </c>
      <c r="B6" s="233"/>
      <c r="C6" s="233" t="s">
        <v>443</v>
      </c>
      <c r="D6" s="249" t="s">
        <v>439</v>
      </c>
      <c r="E6" s="249">
        <v>11012</v>
      </c>
      <c r="F6" s="249" t="s">
        <v>440</v>
      </c>
      <c r="G6" s="253">
        <f>VLOOKUP(A6,[2]Sheet1!$B$3:$D$38,3,0)</f>
        <v>1.2260800000000001</v>
      </c>
      <c r="H6" s="254">
        <f t="shared" si="0"/>
        <v>1.2874000000000001</v>
      </c>
    </row>
    <row r="7" spans="1:8" s="255" customFormat="1">
      <c r="A7" s="252">
        <v>8183224249802</v>
      </c>
      <c r="B7" s="233"/>
      <c r="C7" s="233" t="s">
        <v>444</v>
      </c>
      <c r="D7" s="249" t="s">
        <v>439</v>
      </c>
      <c r="E7" s="249">
        <v>11012</v>
      </c>
      <c r="F7" s="249" t="s">
        <v>440</v>
      </c>
      <c r="G7" s="253">
        <f>VLOOKUP(A7,[2]Sheet1!$B$3:$D$38,3,0)</f>
        <v>1.5488</v>
      </c>
      <c r="H7" s="254">
        <f t="shared" si="0"/>
        <v>1.6262000000000001</v>
      </c>
    </row>
    <row r="8" spans="1:8" s="255" customFormat="1">
      <c r="A8" s="252">
        <v>8183232329802</v>
      </c>
      <c r="B8" s="233"/>
      <c r="C8" s="233" t="s">
        <v>445</v>
      </c>
      <c r="D8" s="249" t="s">
        <v>439</v>
      </c>
      <c r="E8" s="249">
        <v>11012</v>
      </c>
      <c r="F8" s="249" t="s">
        <v>440</v>
      </c>
      <c r="G8" s="253">
        <f>VLOOKUP(A8,[2]Sheet1!$B$3:$D$38,3,0)</f>
        <v>2.3016800000000002</v>
      </c>
      <c r="H8" s="254">
        <f t="shared" si="0"/>
        <v>2.4167999999999998</v>
      </c>
    </row>
    <row r="9" spans="1:8" s="255" customFormat="1">
      <c r="A9" s="252">
        <v>8183236369802</v>
      </c>
      <c r="B9" s="233"/>
      <c r="C9" s="233" t="s">
        <v>446</v>
      </c>
      <c r="D9" s="249" t="s">
        <v>439</v>
      </c>
      <c r="E9" s="249">
        <v>11012</v>
      </c>
      <c r="F9" s="249" t="s">
        <v>440</v>
      </c>
      <c r="G9" s="253">
        <f>VLOOKUP(A9,[2]Sheet1!$B$3:$D$38,3,0)</f>
        <v>5.7361600000000008</v>
      </c>
      <c r="H9" s="254">
        <f t="shared" si="0"/>
        <v>6.0229999999999997</v>
      </c>
    </row>
    <row r="10" spans="1:8" s="255" customFormat="1">
      <c r="A10" s="252">
        <v>8183238389802</v>
      </c>
      <c r="B10" s="233"/>
      <c r="C10" s="233" t="s">
        <v>447</v>
      </c>
      <c r="D10" s="249" t="s">
        <v>439</v>
      </c>
      <c r="E10" s="249">
        <v>11012</v>
      </c>
      <c r="F10" s="249" t="s">
        <v>440</v>
      </c>
      <c r="G10" s="253">
        <f>VLOOKUP(A10,[2]Sheet1!$B$3:$D$38,3,0)</f>
        <v>10.31488</v>
      </c>
      <c r="H10" s="254">
        <f t="shared" si="0"/>
        <v>10.8306</v>
      </c>
    </row>
    <row r="11" spans="1:8" s="255" customFormat="1">
      <c r="A11" s="252">
        <v>8183242429802</v>
      </c>
      <c r="B11" s="233"/>
      <c r="C11" s="233" t="s">
        <v>448</v>
      </c>
      <c r="D11" s="249" t="s">
        <v>439</v>
      </c>
      <c r="E11" s="249">
        <v>11012</v>
      </c>
      <c r="F11" s="249" t="s">
        <v>440</v>
      </c>
      <c r="G11" s="253">
        <f>VLOOKUP(A11,[2]Sheet1!$B$3:$D$38,3,0)</f>
        <v>24.350160000000002</v>
      </c>
      <c r="H11" s="254">
        <f t="shared" si="0"/>
        <v>25.567699999999999</v>
      </c>
    </row>
    <row r="12" spans="1:8" s="255" customFormat="1">
      <c r="A12" s="252">
        <v>8183408089802</v>
      </c>
      <c r="B12" s="233"/>
      <c r="C12" s="233" t="s">
        <v>449</v>
      </c>
      <c r="D12" s="249" t="s">
        <v>439</v>
      </c>
      <c r="E12" s="249">
        <v>11012</v>
      </c>
      <c r="F12" s="249" t="s">
        <v>440</v>
      </c>
      <c r="G12" s="253">
        <f>VLOOKUP(A12,[2]Sheet1!$B$3:$D$38,3,0)</f>
        <v>0.43023999999999996</v>
      </c>
      <c r="H12" s="254">
        <f t="shared" si="0"/>
        <v>0.45179999999999998</v>
      </c>
    </row>
    <row r="13" spans="1:8" s="255" customFormat="1">
      <c r="A13" s="252">
        <v>8183412129802</v>
      </c>
      <c r="B13" s="233"/>
      <c r="C13" s="233" t="s">
        <v>450</v>
      </c>
      <c r="D13" s="249" t="s">
        <v>439</v>
      </c>
      <c r="E13" s="249">
        <v>11012</v>
      </c>
      <c r="F13" s="249" t="s">
        <v>440</v>
      </c>
      <c r="G13" s="253">
        <f>VLOOKUP(A13,[2]Sheet1!$B$3:$D$38,3,0)</f>
        <v>0.60232000000000008</v>
      </c>
      <c r="H13" s="254">
        <f t="shared" si="0"/>
        <v>0.63239999999999996</v>
      </c>
    </row>
    <row r="14" spans="1:8" s="255" customFormat="1">
      <c r="A14" s="252">
        <v>8183416169802</v>
      </c>
      <c r="B14" s="233"/>
      <c r="C14" s="233" t="s">
        <v>451</v>
      </c>
      <c r="D14" s="249" t="s">
        <v>439</v>
      </c>
      <c r="E14" s="249">
        <v>11012</v>
      </c>
      <c r="F14" s="249" t="s">
        <v>440</v>
      </c>
      <c r="G14" s="253">
        <f>VLOOKUP(A14,[2]Sheet1!$B$3:$D$38,3,0)</f>
        <v>0.90344000000000002</v>
      </c>
      <c r="H14" s="254">
        <f t="shared" si="0"/>
        <v>0.9486</v>
      </c>
    </row>
    <row r="15" spans="1:8" s="255" customFormat="1">
      <c r="A15" s="252">
        <v>8183420209802</v>
      </c>
      <c r="B15" s="233"/>
      <c r="C15" s="233" t="s">
        <v>452</v>
      </c>
      <c r="D15" s="249" t="s">
        <v>439</v>
      </c>
      <c r="E15" s="249">
        <v>11012</v>
      </c>
      <c r="F15" s="249" t="s">
        <v>440</v>
      </c>
      <c r="G15" s="253">
        <f>VLOOKUP(A15,[2]Sheet1!$B$3:$D$38,3,0)</f>
        <v>1.2260800000000001</v>
      </c>
      <c r="H15" s="254">
        <f t="shared" si="0"/>
        <v>1.2874000000000001</v>
      </c>
    </row>
    <row r="16" spans="1:8" s="255" customFormat="1">
      <c r="A16" s="252">
        <v>8183424249802</v>
      </c>
      <c r="B16" s="233"/>
      <c r="C16" s="233" t="s">
        <v>453</v>
      </c>
      <c r="D16" s="249" t="s">
        <v>439</v>
      </c>
      <c r="E16" s="249">
        <v>11012</v>
      </c>
      <c r="F16" s="249" t="s">
        <v>440</v>
      </c>
      <c r="G16" s="253">
        <f>VLOOKUP(A16,[2]Sheet1!$B$3:$D$38,3,0)</f>
        <v>1.5488</v>
      </c>
      <c r="H16" s="254">
        <f t="shared" si="0"/>
        <v>1.6262000000000001</v>
      </c>
    </row>
    <row r="17" spans="1:8" s="255" customFormat="1">
      <c r="A17" s="252">
        <v>8183432329802</v>
      </c>
      <c r="B17" s="233"/>
      <c r="C17" s="233" t="s">
        <v>454</v>
      </c>
      <c r="D17" s="249" t="s">
        <v>439</v>
      </c>
      <c r="E17" s="249">
        <v>11012</v>
      </c>
      <c r="F17" s="249" t="s">
        <v>440</v>
      </c>
      <c r="G17" s="253">
        <f>VLOOKUP(A17,[2]Sheet1!$B$3:$D$38,3,0)</f>
        <v>2.3016800000000002</v>
      </c>
      <c r="H17" s="254">
        <f t="shared" si="0"/>
        <v>2.4167999999999998</v>
      </c>
    </row>
    <row r="18" spans="1:8" s="255" customFormat="1">
      <c r="A18" s="252">
        <v>8183436369802</v>
      </c>
      <c r="B18" s="233"/>
      <c r="C18" s="233" t="s">
        <v>455</v>
      </c>
      <c r="D18" s="249" t="s">
        <v>439</v>
      </c>
      <c r="E18" s="249">
        <v>11012</v>
      </c>
      <c r="F18" s="249" t="s">
        <v>440</v>
      </c>
      <c r="G18" s="253">
        <f>VLOOKUP(A18,[2]Sheet1!$B$3:$D$38,3,0)</f>
        <v>5.7361600000000008</v>
      </c>
      <c r="H18" s="254">
        <f t="shared" si="0"/>
        <v>6.0229999999999997</v>
      </c>
    </row>
    <row r="19" spans="1:8" s="255" customFormat="1">
      <c r="A19" s="252">
        <v>8183442429802</v>
      </c>
      <c r="B19" s="233"/>
      <c r="C19" s="233" t="s">
        <v>456</v>
      </c>
      <c r="D19" s="249" t="s">
        <v>439</v>
      </c>
      <c r="E19" s="249">
        <v>11012</v>
      </c>
      <c r="F19" s="249" t="s">
        <v>440</v>
      </c>
      <c r="G19" s="253">
        <f>VLOOKUP(A19,[2]Sheet1!$B$3:$D$38,3,0)</f>
        <v>24.350160000000002</v>
      </c>
      <c r="H19" s="254">
        <f t="shared" si="0"/>
        <v>25.567699999999999</v>
      </c>
    </row>
    <row r="20" spans="1:8" s="255" customFormat="1">
      <c r="A20" s="252">
        <v>8184608089802</v>
      </c>
      <c r="B20" s="233"/>
      <c r="C20" s="233" t="s">
        <v>457</v>
      </c>
      <c r="D20" s="249" t="s">
        <v>439</v>
      </c>
      <c r="E20" s="249">
        <v>11012</v>
      </c>
      <c r="F20" s="249" t="s">
        <v>440</v>
      </c>
      <c r="G20" s="253">
        <f>VLOOKUP(A20,[2]Sheet1!$B$3:$D$38,3,0)</f>
        <v>0.73136000000000001</v>
      </c>
      <c r="H20" s="254">
        <f t="shared" si="0"/>
        <v>0.76790000000000003</v>
      </c>
    </row>
    <row r="21" spans="1:8" s="255" customFormat="1">
      <c r="A21" s="252">
        <v>8184612129802</v>
      </c>
      <c r="B21" s="233"/>
      <c r="C21" s="233" t="s">
        <v>458</v>
      </c>
      <c r="D21" s="249" t="s">
        <v>439</v>
      </c>
      <c r="E21" s="249">
        <v>11012</v>
      </c>
      <c r="F21" s="249" t="s">
        <v>440</v>
      </c>
      <c r="G21" s="253">
        <f>VLOOKUP(A21,[2]Sheet1!$B$3:$D$38,3,0)</f>
        <v>1.2804000000000002</v>
      </c>
      <c r="H21" s="254">
        <f t="shared" si="0"/>
        <v>1.3444</v>
      </c>
    </row>
    <row r="22" spans="1:8" s="255" customFormat="1">
      <c r="A22" s="252">
        <v>8184908089802</v>
      </c>
      <c r="B22" s="233"/>
      <c r="C22" s="233" t="s">
        <v>459</v>
      </c>
      <c r="D22" s="249" t="s">
        <v>439</v>
      </c>
      <c r="E22" s="249">
        <v>11062</v>
      </c>
      <c r="F22" s="249" t="s">
        <v>460</v>
      </c>
      <c r="G22" s="253">
        <f>VLOOKUP(A22,[2]Sheet1!$B$3:$D$38,3,0)</f>
        <v>0.94399999999999995</v>
      </c>
      <c r="H22" s="254">
        <f t="shared" si="0"/>
        <v>0.99119999999999997</v>
      </c>
    </row>
    <row r="23" spans="1:8" s="255" customFormat="1">
      <c r="A23" s="252">
        <v>8184924249802</v>
      </c>
      <c r="B23" s="233"/>
      <c r="C23" s="233" t="s">
        <v>461</v>
      </c>
      <c r="D23" s="249" t="s">
        <v>439</v>
      </c>
      <c r="E23" s="249">
        <v>11062</v>
      </c>
      <c r="F23" s="249" t="s">
        <v>460</v>
      </c>
      <c r="G23" s="253">
        <f>VLOOKUP(A23,[2]Sheet1!$B$3:$D$38,3,0)</f>
        <v>3.7203200000000005</v>
      </c>
      <c r="H23" s="254">
        <f t="shared" si="0"/>
        <v>3.9062999999999999</v>
      </c>
    </row>
    <row r="24" spans="1:8" s="255" customFormat="1">
      <c r="A24" s="252">
        <v>8184932329802</v>
      </c>
      <c r="B24" s="233"/>
      <c r="C24" s="233" t="s">
        <v>462</v>
      </c>
      <c r="D24" s="249" t="s">
        <v>439</v>
      </c>
      <c r="E24" s="249">
        <v>11062</v>
      </c>
      <c r="F24" s="249" t="s">
        <v>460</v>
      </c>
      <c r="G24" s="253">
        <f>VLOOKUP(A24,[2]Sheet1!$B$3:$D$38,3,0)</f>
        <v>6.5259200000000011</v>
      </c>
      <c r="H24" s="254">
        <f t="shared" si="0"/>
        <v>6.8521999999999998</v>
      </c>
    </row>
    <row r="25" spans="1:8" s="255" customFormat="1">
      <c r="A25" s="252">
        <v>8189908089802</v>
      </c>
      <c r="B25" s="233"/>
      <c r="C25" s="233" t="s">
        <v>463</v>
      </c>
      <c r="D25" s="249" t="s">
        <v>439</v>
      </c>
      <c r="E25" s="249">
        <v>9020</v>
      </c>
      <c r="F25" s="249" t="s">
        <v>464</v>
      </c>
      <c r="G25" s="253">
        <f>VLOOKUP(A25,[2]Sheet1!$B$3:$D$38,3,0)</f>
        <v>0.43218000000000001</v>
      </c>
      <c r="H25" s="254">
        <f t="shared" si="0"/>
        <v>0.45379999999999998</v>
      </c>
    </row>
    <row r="26" spans="1:8" s="255" customFormat="1">
      <c r="A26" s="252">
        <v>8189912129802</v>
      </c>
      <c r="B26" s="233"/>
      <c r="C26" s="233" t="s">
        <v>465</v>
      </c>
      <c r="D26" s="249" t="s">
        <v>439</v>
      </c>
      <c r="E26" s="249">
        <v>9020</v>
      </c>
      <c r="F26" s="249" t="s">
        <v>464</v>
      </c>
      <c r="G26" s="253">
        <f>VLOOKUP(A26,[2]Sheet1!$B$3:$D$38,3,0)</f>
        <v>0.64881</v>
      </c>
      <c r="H26" s="254">
        <f t="shared" si="0"/>
        <v>0.68130000000000002</v>
      </c>
    </row>
    <row r="27" spans="1:8" s="255" customFormat="1">
      <c r="A27" s="252">
        <v>8189916169802</v>
      </c>
      <c r="B27" s="233"/>
      <c r="C27" s="233" t="s">
        <v>466</v>
      </c>
      <c r="D27" s="249" t="s">
        <v>439</v>
      </c>
      <c r="E27" s="249">
        <v>9020</v>
      </c>
      <c r="F27" s="249" t="s">
        <v>464</v>
      </c>
      <c r="G27" s="253">
        <f>VLOOKUP(A27,[2]Sheet1!$B$3:$D$38,3,0)</f>
        <v>0.83889000000000002</v>
      </c>
      <c r="H27" s="254">
        <f t="shared" si="0"/>
        <v>0.88080000000000003</v>
      </c>
    </row>
    <row r="28" spans="1:8" s="255" customFormat="1">
      <c r="A28" s="252">
        <v>8189920209802</v>
      </c>
      <c r="B28" s="233"/>
      <c r="C28" s="233" t="s">
        <v>467</v>
      </c>
      <c r="D28" s="249" t="s">
        <v>439</v>
      </c>
      <c r="E28" s="249">
        <v>9020</v>
      </c>
      <c r="F28" s="249" t="s">
        <v>464</v>
      </c>
      <c r="G28" s="253">
        <f>VLOOKUP(A28,[2]Sheet1!$B$3:$D$38,3,0)</f>
        <v>1.1062800000000002</v>
      </c>
      <c r="H28" s="254">
        <f t="shared" si="0"/>
        <v>1.1616</v>
      </c>
    </row>
    <row r="29" spans="1:8" s="255" customFormat="1">
      <c r="A29" s="252">
        <v>8189924249802</v>
      </c>
      <c r="B29" s="233"/>
      <c r="C29" s="233" t="s">
        <v>468</v>
      </c>
      <c r="D29" s="249" t="s">
        <v>439</v>
      </c>
      <c r="E29" s="249">
        <v>9020</v>
      </c>
      <c r="F29" s="249" t="s">
        <v>464</v>
      </c>
      <c r="G29" s="253">
        <f>VLOOKUP(A29,[2]Sheet1!$B$3:$D$38,3,0)</f>
        <v>1.35981</v>
      </c>
      <c r="H29" s="254">
        <f t="shared" si="0"/>
        <v>1.4278</v>
      </c>
    </row>
    <row r="30" spans="1:8" s="255" customFormat="1">
      <c r="A30" s="252">
        <v>8189932329802</v>
      </c>
      <c r="B30" s="233"/>
      <c r="C30" s="233" t="s">
        <v>469</v>
      </c>
      <c r="D30" s="249" t="s">
        <v>439</v>
      </c>
      <c r="E30" s="249">
        <v>9020</v>
      </c>
      <c r="F30" s="249" t="s">
        <v>464</v>
      </c>
      <c r="G30" s="253">
        <f>VLOOKUP(A30,[2]Sheet1!$B$3:$D$38,3,0)</f>
        <v>1.8806399999999999</v>
      </c>
      <c r="H30" s="254">
        <f t="shared" si="0"/>
        <v>1.9746999999999999</v>
      </c>
    </row>
    <row r="31" spans="1:8" s="255" customFormat="1">
      <c r="A31" s="252">
        <v>8189936369802</v>
      </c>
      <c r="B31" s="233"/>
      <c r="C31" s="233" t="s">
        <v>470</v>
      </c>
      <c r="D31" s="249" t="s">
        <v>439</v>
      </c>
      <c r="E31" s="249">
        <v>9020</v>
      </c>
      <c r="F31" s="249" t="s">
        <v>464</v>
      </c>
      <c r="G31" s="253">
        <f>VLOOKUP(A31,[2]Sheet1!$B$3:$D$38,3,0)</f>
        <v>3.1400999999999999</v>
      </c>
      <c r="H31" s="254">
        <f t="shared" si="0"/>
        <v>3.2970999999999999</v>
      </c>
    </row>
    <row r="32" spans="1:8" s="255" customFormat="1">
      <c r="A32" s="252">
        <v>8189938389802</v>
      </c>
      <c r="B32" s="233"/>
      <c r="C32" s="233" t="s">
        <v>471</v>
      </c>
      <c r="D32" s="249" t="s">
        <v>439</v>
      </c>
      <c r="E32" s="249">
        <v>9020</v>
      </c>
      <c r="F32" s="249" t="s">
        <v>464</v>
      </c>
      <c r="G32" s="253">
        <f>VLOOKUP(A32,[2]Sheet1!$B$3:$D$38,3,0)</f>
        <v>5.1452999999999998</v>
      </c>
      <c r="H32" s="254">
        <f t="shared" si="0"/>
        <v>5.4025999999999996</v>
      </c>
    </row>
    <row r="33" spans="1:8" s="255" customFormat="1">
      <c r="A33" s="252">
        <v>8189942429802</v>
      </c>
      <c r="B33" s="233"/>
      <c r="C33" s="233" t="s">
        <v>472</v>
      </c>
      <c r="D33" s="249" t="s">
        <v>439</v>
      </c>
      <c r="E33" s="249">
        <v>9020</v>
      </c>
      <c r="F33" s="249" t="s">
        <v>464</v>
      </c>
      <c r="G33" s="253">
        <f>VLOOKUP(A33,[2]Sheet1!$B$3:$D$38,3,0)</f>
        <v>7.5942000000000007</v>
      </c>
      <c r="H33" s="254">
        <f t="shared" si="0"/>
        <v>7.9739000000000004</v>
      </c>
    </row>
    <row r="34" spans="1:8" s="259" customFormat="1" ht="16">
      <c r="A34" s="233">
        <v>8178512129802</v>
      </c>
      <c r="B34" s="233"/>
      <c r="C34" s="249" t="s">
        <v>473</v>
      </c>
      <c r="D34" s="256" t="s">
        <v>474</v>
      </c>
      <c r="E34" s="257">
        <v>11012</v>
      </c>
      <c r="F34" s="256" t="s">
        <v>440</v>
      </c>
      <c r="G34" s="246">
        <v>1.024</v>
      </c>
      <c r="H34" s="258" t="s">
        <v>711</v>
      </c>
    </row>
    <row r="35" spans="1:8" s="259" customFormat="1" ht="16">
      <c r="A35" s="233">
        <v>8183808089802</v>
      </c>
      <c r="B35" s="233"/>
      <c r="C35" s="249" t="s">
        <v>475</v>
      </c>
      <c r="D35" s="256" t="s">
        <v>474</v>
      </c>
      <c r="E35" s="257">
        <v>11052</v>
      </c>
      <c r="F35" s="256" t="s">
        <v>476</v>
      </c>
      <c r="G35" s="246">
        <v>0.98799999999999999</v>
      </c>
      <c r="H35" s="258" t="s">
        <v>711</v>
      </c>
    </row>
    <row r="36" spans="1:8" s="259" customFormat="1" ht="16">
      <c r="A36" s="233">
        <v>8183812129802</v>
      </c>
      <c r="B36" s="233"/>
      <c r="C36" s="249" t="s">
        <v>477</v>
      </c>
      <c r="D36" s="256" t="s">
        <v>474</v>
      </c>
      <c r="E36" s="257">
        <v>11052</v>
      </c>
      <c r="F36" s="256" t="s">
        <v>476</v>
      </c>
      <c r="G36" s="246">
        <v>1.026</v>
      </c>
      <c r="H36" s="258" t="s">
        <v>711</v>
      </c>
    </row>
    <row r="37" spans="1:8" s="259" customFormat="1" ht="16">
      <c r="A37" s="233">
        <v>8179008129802</v>
      </c>
      <c r="B37" s="233"/>
      <c r="C37" s="249" t="s">
        <v>478</v>
      </c>
      <c r="D37" s="256" t="s">
        <v>474</v>
      </c>
      <c r="E37" s="257">
        <v>11032</v>
      </c>
      <c r="F37" s="256" t="s">
        <v>479</v>
      </c>
      <c r="G37" s="246">
        <v>0.95499999999999996</v>
      </c>
      <c r="H37" s="258" t="s">
        <v>711</v>
      </c>
    </row>
    <row r="38" spans="1:8" s="259" customFormat="1" ht="16">
      <c r="A38" s="233">
        <v>8179012129802</v>
      </c>
      <c r="B38" s="233"/>
      <c r="C38" s="249" t="s">
        <v>480</v>
      </c>
      <c r="D38" s="256" t="s">
        <v>474</v>
      </c>
      <c r="E38" s="257">
        <v>11032</v>
      </c>
      <c r="F38" s="256" t="s">
        <v>479</v>
      </c>
      <c r="G38" s="246">
        <v>0.97</v>
      </c>
      <c r="H38" s="258" t="s">
        <v>711</v>
      </c>
    </row>
    <row r="39" spans="1:8" s="259" customFormat="1" ht="16">
      <c r="A39" s="233">
        <v>8182608129802</v>
      </c>
      <c r="B39" s="233"/>
      <c r="C39" s="249" t="s">
        <v>481</v>
      </c>
      <c r="D39" s="256" t="s">
        <v>474</v>
      </c>
      <c r="E39" s="257">
        <v>11042</v>
      </c>
      <c r="F39" s="256" t="s">
        <v>482</v>
      </c>
      <c r="G39" s="246">
        <v>0.85799999999999998</v>
      </c>
      <c r="H39" s="258" t="s">
        <v>711</v>
      </c>
    </row>
    <row r="40" spans="1:8" s="259" customFormat="1" ht="16">
      <c r="A40" s="233">
        <v>8182612129802</v>
      </c>
      <c r="B40" s="233"/>
      <c r="C40" s="249" t="s">
        <v>483</v>
      </c>
      <c r="D40" s="256" t="s">
        <v>474</v>
      </c>
      <c r="E40" s="257">
        <v>11042</v>
      </c>
      <c r="F40" s="256" t="s">
        <v>482</v>
      </c>
      <c r="G40" s="246">
        <v>0.86899999999999999</v>
      </c>
      <c r="H40" s="258" t="s">
        <v>711</v>
      </c>
    </row>
    <row r="41" spans="1:8" s="259" customFormat="1" ht="16">
      <c r="A41" s="233">
        <v>8183608089802</v>
      </c>
      <c r="B41" s="233"/>
      <c r="C41" s="249" t="s">
        <v>484</v>
      </c>
      <c r="D41" s="256" t="s">
        <v>474</v>
      </c>
      <c r="E41" s="257">
        <v>11052</v>
      </c>
      <c r="F41" s="256" t="s">
        <v>476</v>
      </c>
      <c r="G41" s="246">
        <v>0.94799999999999995</v>
      </c>
      <c r="H41" s="258" t="s">
        <v>711</v>
      </c>
    </row>
    <row r="42" spans="1:8" s="259" customFormat="1" ht="16">
      <c r="A42" s="233">
        <v>8183612129802</v>
      </c>
      <c r="B42" s="233"/>
      <c r="C42" s="249" t="s">
        <v>485</v>
      </c>
      <c r="D42" s="256" t="s">
        <v>474</v>
      </c>
      <c r="E42" s="257">
        <v>11052</v>
      </c>
      <c r="F42" s="256" t="s">
        <v>476</v>
      </c>
      <c r="G42" s="246">
        <v>0.98799999999999999</v>
      </c>
      <c r="H42" s="258" t="s">
        <v>711</v>
      </c>
    </row>
    <row r="43" spans="1:8" s="259" customFormat="1" ht="16">
      <c r="A43" s="233">
        <v>8184212129802</v>
      </c>
      <c r="B43" s="233"/>
      <c r="C43" s="249" t="s">
        <v>486</v>
      </c>
      <c r="D43" s="256" t="s">
        <v>474</v>
      </c>
      <c r="E43" s="257">
        <v>11052</v>
      </c>
      <c r="F43" s="256" t="s">
        <v>476</v>
      </c>
      <c r="G43" s="246">
        <v>0.92500000000000004</v>
      </c>
      <c r="H43" s="258" t="s">
        <v>711</v>
      </c>
    </row>
    <row r="44" spans="1:8" s="259" customFormat="1" ht="16">
      <c r="A44" s="233">
        <v>8184408129802</v>
      </c>
      <c r="B44" s="233"/>
      <c r="C44" s="249" t="s">
        <v>487</v>
      </c>
      <c r="D44" s="256" t="s">
        <v>474</v>
      </c>
      <c r="E44" s="257">
        <v>11042</v>
      </c>
      <c r="F44" s="256" t="s">
        <v>482</v>
      </c>
      <c r="G44" s="246">
        <v>0.77100000000000002</v>
      </c>
      <c r="H44" s="258" t="s">
        <v>711</v>
      </c>
    </row>
    <row r="45" spans="1:8" s="259" customFormat="1" ht="16">
      <c r="A45" s="233">
        <v>8182012129802</v>
      </c>
      <c r="B45" s="233"/>
      <c r="C45" s="249" t="s">
        <v>488</v>
      </c>
      <c r="D45" s="256" t="s">
        <v>474</v>
      </c>
      <c r="E45" s="257">
        <v>9020</v>
      </c>
      <c r="F45" s="256" t="s">
        <v>464</v>
      </c>
      <c r="G45" s="246">
        <v>0.58799999999999997</v>
      </c>
      <c r="H45" s="258" t="s">
        <v>711</v>
      </c>
    </row>
    <row r="46" spans="1:8" s="259" customFormat="1" ht="16">
      <c r="A46" s="233">
        <v>8184012129802</v>
      </c>
      <c r="B46" s="233"/>
      <c r="C46" s="249" t="s">
        <v>489</v>
      </c>
      <c r="D46" s="256" t="s">
        <v>474</v>
      </c>
      <c r="E46" s="257">
        <v>11052</v>
      </c>
      <c r="F46" s="256" t="s">
        <v>476</v>
      </c>
      <c r="G46" s="246">
        <v>0.88</v>
      </c>
      <c r="H46" s="258" t="s">
        <v>711</v>
      </c>
    </row>
    <row r="47" spans="1:8" s="259" customFormat="1" ht="16">
      <c r="A47" s="233">
        <v>8178324249802</v>
      </c>
      <c r="B47" s="233"/>
      <c r="C47" s="249" t="s">
        <v>490</v>
      </c>
      <c r="D47" s="256" t="s">
        <v>474</v>
      </c>
      <c r="E47" s="257">
        <v>11012</v>
      </c>
      <c r="F47" s="256" t="s">
        <v>440</v>
      </c>
      <c r="G47" s="246">
        <v>2.9089999999999998</v>
      </c>
      <c r="H47" s="258" t="s">
        <v>711</v>
      </c>
    </row>
    <row r="48" spans="1:8" s="259" customFormat="1" ht="16">
      <c r="A48" s="233">
        <v>8178532329802</v>
      </c>
      <c r="B48" s="233"/>
      <c r="C48" s="249" t="s">
        <v>491</v>
      </c>
      <c r="D48" s="256" t="s">
        <v>474</v>
      </c>
      <c r="E48" s="257">
        <v>11012</v>
      </c>
      <c r="F48" s="256" t="s">
        <v>440</v>
      </c>
      <c r="G48" s="246">
        <v>3.95</v>
      </c>
      <c r="H48" s="258" t="s">
        <v>711</v>
      </c>
    </row>
    <row r="49" spans="1:8" s="259" customFormat="1" ht="16">
      <c r="A49" s="233">
        <v>8181920209802</v>
      </c>
      <c r="B49" s="233"/>
      <c r="C49" s="249" t="s">
        <v>492</v>
      </c>
      <c r="D49" s="256" t="s">
        <v>474</v>
      </c>
      <c r="E49" s="257">
        <v>9020</v>
      </c>
      <c r="F49" s="256" t="s">
        <v>464</v>
      </c>
      <c r="G49" s="246">
        <v>1.39</v>
      </c>
      <c r="H49" s="258" t="s">
        <v>711</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CB2B4-4237-4923-895A-37FBAA3F1255}">
  <dimension ref="A1:R204"/>
  <sheetViews>
    <sheetView workbookViewId="0">
      <selection activeCell="F4" sqref="F4"/>
    </sheetView>
  </sheetViews>
  <sheetFormatPr baseColWidth="10" defaultColWidth="8.83203125" defaultRowHeight="13"/>
  <cols>
    <col min="1" max="1" width="14.83203125" style="230" customWidth="1"/>
    <col min="2" max="2" width="42" style="229" hidden="1" customWidth="1"/>
    <col min="3" max="3" width="38.83203125" style="229" customWidth="1"/>
    <col min="4" max="4" width="10" style="229" customWidth="1"/>
    <col min="5" max="5" width="17.5" style="229" customWidth="1"/>
    <col min="6" max="6" width="10.1640625" style="264" customWidth="1"/>
    <col min="7" max="11" width="10.1640625" style="229" customWidth="1"/>
    <col min="12" max="12" width="9.83203125" style="229" customWidth="1"/>
    <col min="13" max="18" width="9.33203125" style="229" customWidth="1"/>
    <col min="19" max="242" width="9" style="229"/>
    <col min="243" max="243" width="12.5" style="229" customWidth="1"/>
    <col min="244" max="244" width="36.83203125" style="229" customWidth="1"/>
    <col min="245" max="248" width="9.6640625" style="229" customWidth="1"/>
    <col min="249" max="256" width="9.5" style="229" customWidth="1"/>
    <col min="257" max="257" width="7.33203125" style="229" customWidth="1"/>
    <col min="258" max="262" width="10.1640625" style="229" customWidth="1"/>
    <col min="263" max="269" width="8.6640625" style="229" customWidth="1"/>
    <col min="270" max="270" width="8.33203125" style="229" bestFit="1" customWidth="1"/>
    <col min="271" max="498" width="9" style="229"/>
    <col min="499" max="499" width="12.5" style="229" customWidth="1"/>
    <col min="500" max="500" width="36.83203125" style="229" customWidth="1"/>
    <col min="501" max="504" width="9.6640625" style="229" customWidth="1"/>
    <col min="505" max="512" width="9.5" style="229" customWidth="1"/>
    <col min="513" max="513" width="7.33203125" style="229" customWidth="1"/>
    <col min="514" max="518" width="10.1640625" style="229" customWidth="1"/>
    <col min="519" max="525" width="8.6640625" style="229" customWidth="1"/>
    <col min="526" max="526" width="8.33203125" style="229" bestFit="1" customWidth="1"/>
    <col min="527" max="754" width="9" style="229"/>
    <col min="755" max="755" width="12.5" style="229" customWidth="1"/>
    <col min="756" max="756" width="36.83203125" style="229" customWidth="1"/>
    <col min="757" max="760" width="9.6640625" style="229" customWidth="1"/>
    <col min="761" max="768" width="9.5" style="229" customWidth="1"/>
    <col min="769" max="769" width="7.33203125" style="229" customWidth="1"/>
    <col min="770" max="774" width="10.1640625" style="229" customWidth="1"/>
    <col min="775" max="781" width="8.6640625" style="229" customWidth="1"/>
    <col min="782" max="782" width="8.33203125" style="229" bestFit="1" customWidth="1"/>
    <col min="783" max="1010" width="9" style="229"/>
    <col min="1011" max="1011" width="12.5" style="229" customWidth="1"/>
    <col min="1012" max="1012" width="36.83203125" style="229" customWidth="1"/>
    <col min="1013" max="1016" width="9.6640625" style="229" customWidth="1"/>
    <col min="1017" max="1024" width="9.5" style="229" customWidth="1"/>
    <col min="1025" max="1025" width="7.33203125" style="229" customWidth="1"/>
    <col min="1026" max="1030" width="10.1640625" style="229" customWidth="1"/>
    <col min="1031" max="1037" width="8.6640625" style="229" customWidth="1"/>
    <col min="1038" max="1038" width="8.33203125" style="229" bestFit="1" customWidth="1"/>
    <col min="1039" max="1266" width="9" style="229"/>
    <col min="1267" max="1267" width="12.5" style="229" customWidth="1"/>
    <col min="1268" max="1268" width="36.83203125" style="229" customWidth="1"/>
    <col min="1269" max="1272" width="9.6640625" style="229" customWidth="1"/>
    <col min="1273" max="1280" width="9.5" style="229" customWidth="1"/>
    <col min="1281" max="1281" width="7.33203125" style="229" customWidth="1"/>
    <col min="1282" max="1286" width="10.1640625" style="229" customWidth="1"/>
    <col min="1287" max="1293" width="8.6640625" style="229" customWidth="1"/>
    <col min="1294" max="1294" width="8.33203125" style="229" bestFit="1" customWidth="1"/>
    <col min="1295" max="1522" width="9" style="229"/>
    <col min="1523" max="1523" width="12.5" style="229" customWidth="1"/>
    <col min="1524" max="1524" width="36.83203125" style="229" customWidth="1"/>
    <col min="1525" max="1528" width="9.6640625" style="229" customWidth="1"/>
    <col min="1529" max="1536" width="9.5" style="229" customWidth="1"/>
    <col min="1537" max="1537" width="7.33203125" style="229" customWidth="1"/>
    <col min="1538" max="1542" width="10.1640625" style="229" customWidth="1"/>
    <col min="1543" max="1549" width="8.6640625" style="229" customWidth="1"/>
    <col min="1550" max="1550" width="8.33203125" style="229" bestFit="1" customWidth="1"/>
    <col min="1551" max="1778" width="9" style="229"/>
    <col min="1779" max="1779" width="12.5" style="229" customWidth="1"/>
    <col min="1780" max="1780" width="36.83203125" style="229" customWidth="1"/>
    <col min="1781" max="1784" width="9.6640625" style="229" customWidth="1"/>
    <col min="1785" max="1792" width="9.5" style="229" customWidth="1"/>
    <col min="1793" max="1793" width="7.33203125" style="229" customWidth="1"/>
    <col min="1794" max="1798" width="10.1640625" style="229" customWidth="1"/>
    <col min="1799" max="1805" width="8.6640625" style="229" customWidth="1"/>
    <col min="1806" max="1806" width="8.33203125" style="229" bestFit="1" customWidth="1"/>
    <col min="1807" max="2034" width="9" style="229"/>
    <col min="2035" max="2035" width="12.5" style="229" customWidth="1"/>
    <col min="2036" max="2036" width="36.83203125" style="229" customWidth="1"/>
    <col min="2037" max="2040" width="9.6640625" style="229" customWidth="1"/>
    <col min="2041" max="2048" width="9.5" style="229" customWidth="1"/>
    <col min="2049" max="2049" width="7.33203125" style="229" customWidth="1"/>
    <col min="2050" max="2054" width="10.1640625" style="229" customWidth="1"/>
    <col min="2055" max="2061" width="8.6640625" style="229" customWidth="1"/>
    <col min="2062" max="2062" width="8.33203125" style="229" bestFit="1" customWidth="1"/>
    <col min="2063" max="2290" width="9" style="229"/>
    <col min="2291" max="2291" width="12.5" style="229" customWidth="1"/>
    <col min="2292" max="2292" width="36.83203125" style="229" customWidth="1"/>
    <col min="2293" max="2296" width="9.6640625" style="229" customWidth="1"/>
    <col min="2297" max="2304" width="9.5" style="229" customWidth="1"/>
    <col min="2305" max="2305" width="7.33203125" style="229" customWidth="1"/>
    <col min="2306" max="2310" width="10.1640625" style="229" customWidth="1"/>
    <col min="2311" max="2317" width="8.6640625" style="229" customWidth="1"/>
    <col min="2318" max="2318" width="8.33203125" style="229" bestFit="1" customWidth="1"/>
    <col min="2319" max="2546" width="9" style="229"/>
    <col min="2547" max="2547" width="12.5" style="229" customWidth="1"/>
    <col min="2548" max="2548" width="36.83203125" style="229" customWidth="1"/>
    <col min="2549" max="2552" width="9.6640625" style="229" customWidth="1"/>
    <col min="2553" max="2560" width="9.5" style="229" customWidth="1"/>
    <col min="2561" max="2561" width="7.33203125" style="229" customWidth="1"/>
    <col min="2562" max="2566" width="10.1640625" style="229" customWidth="1"/>
    <col min="2567" max="2573" width="8.6640625" style="229" customWidth="1"/>
    <col min="2574" max="2574" width="8.33203125" style="229" bestFit="1" customWidth="1"/>
    <col min="2575" max="2802" width="9" style="229"/>
    <col min="2803" max="2803" width="12.5" style="229" customWidth="1"/>
    <col min="2804" max="2804" width="36.83203125" style="229" customWidth="1"/>
    <col min="2805" max="2808" width="9.6640625" style="229" customWidth="1"/>
    <col min="2809" max="2816" width="9.5" style="229" customWidth="1"/>
    <col min="2817" max="2817" width="7.33203125" style="229" customWidth="1"/>
    <col min="2818" max="2822" width="10.1640625" style="229" customWidth="1"/>
    <col min="2823" max="2829" width="8.6640625" style="229" customWidth="1"/>
    <col min="2830" max="2830" width="8.33203125" style="229" bestFit="1" customWidth="1"/>
    <col min="2831" max="3058" width="9" style="229"/>
    <col min="3059" max="3059" width="12.5" style="229" customWidth="1"/>
    <col min="3060" max="3060" width="36.83203125" style="229" customWidth="1"/>
    <col min="3061" max="3064" width="9.6640625" style="229" customWidth="1"/>
    <col min="3065" max="3072" width="9.5" style="229" customWidth="1"/>
    <col min="3073" max="3073" width="7.33203125" style="229" customWidth="1"/>
    <col min="3074" max="3078" width="10.1640625" style="229" customWidth="1"/>
    <col min="3079" max="3085" width="8.6640625" style="229" customWidth="1"/>
    <col min="3086" max="3086" width="8.33203125" style="229" bestFit="1" customWidth="1"/>
    <col min="3087" max="3314" width="9" style="229"/>
    <col min="3315" max="3315" width="12.5" style="229" customWidth="1"/>
    <col min="3316" max="3316" width="36.83203125" style="229" customWidth="1"/>
    <col min="3317" max="3320" width="9.6640625" style="229" customWidth="1"/>
    <col min="3321" max="3328" width="9.5" style="229" customWidth="1"/>
    <col min="3329" max="3329" width="7.33203125" style="229" customWidth="1"/>
    <col min="3330" max="3334" width="10.1640625" style="229" customWidth="1"/>
    <col min="3335" max="3341" width="8.6640625" style="229" customWidth="1"/>
    <col min="3342" max="3342" width="8.33203125" style="229" bestFit="1" customWidth="1"/>
    <col min="3343" max="3570" width="9" style="229"/>
    <col min="3571" max="3571" width="12.5" style="229" customWidth="1"/>
    <col min="3572" max="3572" width="36.83203125" style="229" customWidth="1"/>
    <col min="3573" max="3576" width="9.6640625" style="229" customWidth="1"/>
    <col min="3577" max="3584" width="9.5" style="229" customWidth="1"/>
    <col min="3585" max="3585" width="7.33203125" style="229" customWidth="1"/>
    <col min="3586" max="3590" width="10.1640625" style="229" customWidth="1"/>
    <col min="3591" max="3597" width="8.6640625" style="229" customWidth="1"/>
    <col min="3598" max="3598" width="8.33203125" style="229" bestFit="1" customWidth="1"/>
    <col min="3599" max="3826" width="9" style="229"/>
    <col min="3827" max="3827" width="12.5" style="229" customWidth="1"/>
    <col min="3828" max="3828" width="36.83203125" style="229" customWidth="1"/>
    <col min="3829" max="3832" width="9.6640625" style="229" customWidth="1"/>
    <col min="3833" max="3840" width="9.5" style="229" customWidth="1"/>
    <col min="3841" max="3841" width="7.33203125" style="229" customWidth="1"/>
    <col min="3842" max="3846" width="10.1640625" style="229" customWidth="1"/>
    <col min="3847" max="3853" width="8.6640625" style="229" customWidth="1"/>
    <col min="3854" max="3854" width="8.33203125" style="229" bestFit="1" customWidth="1"/>
    <col min="3855" max="4082" width="9" style="229"/>
    <col min="4083" max="4083" width="12.5" style="229" customWidth="1"/>
    <col min="4084" max="4084" width="36.83203125" style="229" customWidth="1"/>
    <col min="4085" max="4088" width="9.6640625" style="229" customWidth="1"/>
    <col min="4089" max="4096" width="9.5" style="229" customWidth="1"/>
    <col min="4097" max="4097" width="7.33203125" style="229" customWidth="1"/>
    <col min="4098" max="4102" width="10.1640625" style="229" customWidth="1"/>
    <col min="4103" max="4109" width="8.6640625" style="229" customWidth="1"/>
    <col min="4110" max="4110" width="8.33203125" style="229" bestFit="1" customWidth="1"/>
    <col min="4111" max="4338" width="9" style="229"/>
    <col min="4339" max="4339" width="12.5" style="229" customWidth="1"/>
    <col min="4340" max="4340" width="36.83203125" style="229" customWidth="1"/>
    <col min="4341" max="4344" width="9.6640625" style="229" customWidth="1"/>
    <col min="4345" max="4352" width="9.5" style="229" customWidth="1"/>
    <col min="4353" max="4353" width="7.33203125" style="229" customWidth="1"/>
    <col min="4354" max="4358" width="10.1640625" style="229" customWidth="1"/>
    <col min="4359" max="4365" width="8.6640625" style="229" customWidth="1"/>
    <col min="4366" max="4366" width="8.33203125" style="229" bestFit="1" customWidth="1"/>
    <col min="4367" max="4594" width="9" style="229"/>
    <col min="4595" max="4595" width="12.5" style="229" customWidth="1"/>
    <col min="4596" max="4596" width="36.83203125" style="229" customWidth="1"/>
    <col min="4597" max="4600" width="9.6640625" style="229" customWidth="1"/>
    <col min="4601" max="4608" width="9.5" style="229" customWidth="1"/>
    <col min="4609" max="4609" width="7.33203125" style="229" customWidth="1"/>
    <col min="4610" max="4614" width="10.1640625" style="229" customWidth="1"/>
    <col min="4615" max="4621" width="8.6640625" style="229" customWidth="1"/>
    <col min="4622" max="4622" width="8.33203125" style="229" bestFit="1" customWidth="1"/>
    <col min="4623" max="4850" width="9" style="229"/>
    <col min="4851" max="4851" width="12.5" style="229" customWidth="1"/>
    <col min="4852" max="4852" width="36.83203125" style="229" customWidth="1"/>
    <col min="4853" max="4856" width="9.6640625" style="229" customWidth="1"/>
    <col min="4857" max="4864" width="9.5" style="229" customWidth="1"/>
    <col min="4865" max="4865" width="7.33203125" style="229" customWidth="1"/>
    <col min="4866" max="4870" width="10.1640625" style="229" customWidth="1"/>
    <col min="4871" max="4877" width="8.6640625" style="229" customWidth="1"/>
    <col min="4878" max="4878" width="8.33203125" style="229" bestFit="1" customWidth="1"/>
    <col min="4879" max="5106" width="9" style="229"/>
    <col min="5107" max="5107" width="12.5" style="229" customWidth="1"/>
    <col min="5108" max="5108" width="36.83203125" style="229" customWidth="1"/>
    <col min="5109" max="5112" width="9.6640625" style="229" customWidth="1"/>
    <col min="5113" max="5120" width="9.5" style="229" customWidth="1"/>
    <col min="5121" max="5121" width="7.33203125" style="229" customWidth="1"/>
    <col min="5122" max="5126" width="10.1640625" style="229" customWidth="1"/>
    <col min="5127" max="5133" width="8.6640625" style="229" customWidth="1"/>
    <col min="5134" max="5134" width="8.33203125" style="229" bestFit="1" customWidth="1"/>
    <col min="5135" max="5362" width="9" style="229"/>
    <col min="5363" max="5363" width="12.5" style="229" customWidth="1"/>
    <col min="5364" max="5364" width="36.83203125" style="229" customWidth="1"/>
    <col min="5365" max="5368" width="9.6640625" style="229" customWidth="1"/>
    <col min="5369" max="5376" width="9.5" style="229" customWidth="1"/>
    <col min="5377" max="5377" width="7.33203125" style="229" customWidth="1"/>
    <col min="5378" max="5382" width="10.1640625" style="229" customWidth="1"/>
    <col min="5383" max="5389" width="8.6640625" style="229" customWidth="1"/>
    <col min="5390" max="5390" width="8.33203125" style="229" bestFit="1" customWidth="1"/>
    <col min="5391" max="5618" width="9" style="229"/>
    <col min="5619" max="5619" width="12.5" style="229" customWidth="1"/>
    <col min="5620" max="5620" width="36.83203125" style="229" customWidth="1"/>
    <col min="5621" max="5624" width="9.6640625" style="229" customWidth="1"/>
    <col min="5625" max="5632" width="9.5" style="229" customWidth="1"/>
    <col min="5633" max="5633" width="7.33203125" style="229" customWidth="1"/>
    <col min="5634" max="5638" width="10.1640625" style="229" customWidth="1"/>
    <col min="5639" max="5645" width="8.6640625" style="229" customWidth="1"/>
    <col min="5646" max="5646" width="8.33203125" style="229" bestFit="1" customWidth="1"/>
    <col min="5647" max="5874" width="9" style="229"/>
    <col min="5875" max="5875" width="12.5" style="229" customWidth="1"/>
    <col min="5876" max="5876" width="36.83203125" style="229" customWidth="1"/>
    <col min="5877" max="5880" width="9.6640625" style="229" customWidth="1"/>
    <col min="5881" max="5888" width="9.5" style="229" customWidth="1"/>
    <col min="5889" max="5889" width="7.33203125" style="229" customWidth="1"/>
    <col min="5890" max="5894" width="10.1640625" style="229" customWidth="1"/>
    <col min="5895" max="5901" width="8.6640625" style="229" customWidth="1"/>
    <col min="5902" max="5902" width="8.33203125" style="229" bestFit="1" customWidth="1"/>
    <col min="5903" max="6130" width="9" style="229"/>
    <col min="6131" max="6131" width="12.5" style="229" customWidth="1"/>
    <col min="6132" max="6132" width="36.83203125" style="229" customWidth="1"/>
    <col min="6133" max="6136" width="9.6640625" style="229" customWidth="1"/>
    <col min="6137" max="6144" width="9.5" style="229" customWidth="1"/>
    <col min="6145" max="6145" width="7.33203125" style="229" customWidth="1"/>
    <col min="6146" max="6150" width="10.1640625" style="229" customWidth="1"/>
    <col min="6151" max="6157" width="8.6640625" style="229" customWidth="1"/>
    <col min="6158" max="6158" width="8.33203125" style="229" bestFit="1" customWidth="1"/>
    <col min="6159" max="6386" width="9" style="229"/>
    <col min="6387" max="6387" width="12.5" style="229" customWidth="1"/>
    <col min="6388" max="6388" width="36.83203125" style="229" customWidth="1"/>
    <col min="6389" max="6392" width="9.6640625" style="229" customWidth="1"/>
    <col min="6393" max="6400" width="9.5" style="229" customWidth="1"/>
    <col min="6401" max="6401" width="7.33203125" style="229" customWidth="1"/>
    <col min="6402" max="6406" width="10.1640625" style="229" customWidth="1"/>
    <col min="6407" max="6413" width="8.6640625" style="229" customWidth="1"/>
    <col min="6414" max="6414" width="8.33203125" style="229" bestFit="1" customWidth="1"/>
    <col min="6415" max="6642" width="9" style="229"/>
    <col min="6643" max="6643" width="12.5" style="229" customWidth="1"/>
    <col min="6644" max="6644" width="36.83203125" style="229" customWidth="1"/>
    <col min="6645" max="6648" width="9.6640625" style="229" customWidth="1"/>
    <col min="6649" max="6656" width="9.5" style="229" customWidth="1"/>
    <col min="6657" max="6657" width="7.33203125" style="229" customWidth="1"/>
    <col min="6658" max="6662" width="10.1640625" style="229" customWidth="1"/>
    <col min="6663" max="6669" width="8.6640625" style="229" customWidth="1"/>
    <col min="6670" max="6670" width="8.33203125" style="229" bestFit="1" customWidth="1"/>
    <col min="6671" max="6898" width="9" style="229"/>
    <col min="6899" max="6899" width="12.5" style="229" customWidth="1"/>
    <col min="6900" max="6900" width="36.83203125" style="229" customWidth="1"/>
    <col min="6901" max="6904" width="9.6640625" style="229" customWidth="1"/>
    <col min="6905" max="6912" width="9.5" style="229" customWidth="1"/>
    <col min="6913" max="6913" width="7.33203125" style="229" customWidth="1"/>
    <col min="6914" max="6918" width="10.1640625" style="229" customWidth="1"/>
    <col min="6919" max="6925" width="8.6640625" style="229" customWidth="1"/>
    <col min="6926" max="6926" width="8.33203125" style="229" bestFit="1" customWidth="1"/>
    <col min="6927" max="7154" width="9" style="229"/>
    <col min="7155" max="7155" width="12.5" style="229" customWidth="1"/>
    <col min="7156" max="7156" width="36.83203125" style="229" customWidth="1"/>
    <col min="7157" max="7160" width="9.6640625" style="229" customWidth="1"/>
    <col min="7161" max="7168" width="9.5" style="229" customWidth="1"/>
    <col min="7169" max="7169" width="7.33203125" style="229" customWidth="1"/>
    <col min="7170" max="7174" width="10.1640625" style="229" customWidth="1"/>
    <col min="7175" max="7181" width="8.6640625" style="229" customWidth="1"/>
    <col min="7182" max="7182" width="8.33203125" style="229" bestFit="1" customWidth="1"/>
    <col min="7183" max="7410" width="9" style="229"/>
    <col min="7411" max="7411" width="12.5" style="229" customWidth="1"/>
    <col min="7412" max="7412" width="36.83203125" style="229" customWidth="1"/>
    <col min="7413" max="7416" width="9.6640625" style="229" customWidth="1"/>
    <col min="7417" max="7424" width="9.5" style="229" customWidth="1"/>
    <col min="7425" max="7425" width="7.33203125" style="229" customWidth="1"/>
    <col min="7426" max="7430" width="10.1640625" style="229" customWidth="1"/>
    <col min="7431" max="7437" width="8.6640625" style="229" customWidth="1"/>
    <col min="7438" max="7438" width="8.33203125" style="229" bestFit="1" customWidth="1"/>
    <col min="7439" max="7666" width="9" style="229"/>
    <col min="7667" max="7667" width="12.5" style="229" customWidth="1"/>
    <col min="7668" max="7668" width="36.83203125" style="229" customWidth="1"/>
    <col min="7669" max="7672" width="9.6640625" style="229" customWidth="1"/>
    <col min="7673" max="7680" width="9.5" style="229" customWidth="1"/>
    <col min="7681" max="7681" width="7.33203125" style="229" customWidth="1"/>
    <col min="7682" max="7686" width="10.1640625" style="229" customWidth="1"/>
    <col min="7687" max="7693" width="8.6640625" style="229" customWidth="1"/>
    <col min="7694" max="7694" width="8.33203125" style="229" bestFit="1" customWidth="1"/>
    <col min="7695" max="7922" width="9" style="229"/>
    <col min="7923" max="7923" width="12.5" style="229" customWidth="1"/>
    <col min="7924" max="7924" width="36.83203125" style="229" customWidth="1"/>
    <col min="7925" max="7928" width="9.6640625" style="229" customWidth="1"/>
    <col min="7929" max="7936" width="9.5" style="229" customWidth="1"/>
    <col min="7937" max="7937" width="7.33203125" style="229" customWidth="1"/>
    <col min="7938" max="7942" width="10.1640625" style="229" customWidth="1"/>
    <col min="7943" max="7949" width="8.6640625" style="229" customWidth="1"/>
    <col min="7950" max="7950" width="8.33203125" style="229" bestFit="1" customWidth="1"/>
    <col min="7951" max="8178" width="9" style="229"/>
    <col min="8179" max="8179" width="12.5" style="229" customWidth="1"/>
    <col min="8180" max="8180" width="36.83203125" style="229" customWidth="1"/>
    <col min="8181" max="8184" width="9.6640625" style="229" customWidth="1"/>
    <col min="8185" max="8192" width="9.5" style="229" customWidth="1"/>
    <col min="8193" max="8193" width="7.33203125" style="229" customWidth="1"/>
    <col min="8194" max="8198" width="10.1640625" style="229" customWidth="1"/>
    <col min="8199" max="8205" width="8.6640625" style="229" customWidth="1"/>
    <col min="8206" max="8206" width="8.33203125" style="229" bestFit="1" customWidth="1"/>
    <col min="8207" max="8434" width="9" style="229"/>
    <col min="8435" max="8435" width="12.5" style="229" customWidth="1"/>
    <col min="8436" max="8436" width="36.83203125" style="229" customWidth="1"/>
    <col min="8437" max="8440" width="9.6640625" style="229" customWidth="1"/>
    <col min="8441" max="8448" width="9.5" style="229" customWidth="1"/>
    <col min="8449" max="8449" width="7.33203125" style="229" customWidth="1"/>
    <col min="8450" max="8454" width="10.1640625" style="229" customWidth="1"/>
    <col min="8455" max="8461" width="8.6640625" style="229" customWidth="1"/>
    <col min="8462" max="8462" width="8.33203125" style="229" bestFit="1" customWidth="1"/>
    <col min="8463" max="8690" width="9" style="229"/>
    <col min="8691" max="8691" width="12.5" style="229" customWidth="1"/>
    <col min="8692" max="8692" width="36.83203125" style="229" customWidth="1"/>
    <col min="8693" max="8696" width="9.6640625" style="229" customWidth="1"/>
    <col min="8697" max="8704" width="9.5" style="229" customWidth="1"/>
    <col min="8705" max="8705" width="7.33203125" style="229" customWidth="1"/>
    <col min="8706" max="8710" width="10.1640625" style="229" customWidth="1"/>
    <col min="8711" max="8717" width="8.6640625" style="229" customWidth="1"/>
    <col min="8718" max="8718" width="8.33203125" style="229" bestFit="1" customWidth="1"/>
    <col min="8719" max="8946" width="9" style="229"/>
    <col min="8947" max="8947" width="12.5" style="229" customWidth="1"/>
    <col min="8948" max="8948" width="36.83203125" style="229" customWidth="1"/>
    <col min="8949" max="8952" width="9.6640625" style="229" customWidth="1"/>
    <col min="8953" max="8960" width="9.5" style="229" customWidth="1"/>
    <col min="8961" max="8961" width="7.33203125" style="229" customWidth="1"/>
    <col min="8962" max="8966" width="10.1640625" style="229" customWidth="1"/>
    <col min="8967" max="8973" width="8.6640625" style="229" customWidth="1"/>
    <col min="8974" max="8974" width="8.33203125" style="229" bestFit="1" customWidth="1"/>
    <col min="8975" max="9202" width="9" style="229"/>
    <col min="9203" max="9203" width="12.5" style="229" customWidth="1"/>
    <col min="9204" max="9204" width="36.83203125" style="229" customWidth="1"/>
    <col min="9205" max="9208" width="9.6640625" style="229" customWidth="1"/>
    <col min="9209" max="9216" width="9.5" style="229" customWidth="1"/>
    <col min="9217" max="9217" width="7.33203125" style="229" customWidth="1"/>
    <col min="9218" max="9222" width="10.1640625" style="229" customWidth="1"/>
    <col min="9223" max="9229" width="8.6640625" style="229" customWidth="1"/>
    <col min="9230" max="9230" width="8.33203125" style="229" bestFit="1" customWidth="1"/>
    <col min="9231" max="9458" width="9" style="229"/>
    <col min="9459" max="9459" width="12.5" style="229" customWidth="1"/>
    <col min="9460" max="9460" width="36.83203125" style="229" customWidth="1"/>
    <col min="9461" max="9464" width="9.6640625" style="229" customWidth="1"/>
    <col min="9465" max="9472" width="9.5" style="229" customWidth="1"/>
    <col min="9473" max="9473" width="7.33203125" style="229" customWidth="1"/>
    <col min="9474" max="9478" width="10.1640625" style="229" customWidth="1"/>
    <col min="9479" max="9485" width="8.6640625" style="229" customWidth="1"/>
    <col min="9486" max="9486" width="8.33203125" style="229" bestFit="1" customWidth="1"/>
    <col min="9487" max="9714" width="9" style="229"/>
    <col min="9715" max="9715" width="12.5" style="229" customWidth="1"/>
    <col min="9716" max="9716" width="36.83203125" style="229" customWidth="1"/>
    <col min="9717" max="9720" width="9.6640625" style="229" customWidth="1"/>
    <col min="9721" max="9728" width="9.5" style="229" customWidth="1"/>
    <col min="9729" max="9729" width="7.33203125" style="229" customWidth="1"/>
    <col min="9730" max="9734" width="10.1640625" style="229" customWidth="1"/>
    <col min="9735" max="9741" width="8.6640625" style="229" customWidth="1"/>
    <col min="9742" max="9742" width="8.33203125" style="229" bestFit="1" customWidth="1"/>
    <col min="9743" max="9970" width="9" style="229"/>
    <col min="9971" max="9971" width="12.5" style="229" customWidth="1"/>
    <col min="9972" max="9972" width="36.83203125" style="229" customWidth="1"/>
    <col min="9973" max="9976" width="9.6640625" style="229" customWidth="1"/>
    <col min="9977" max="9984" width="9.5" style="229" customWidth="1"/>
    <col min="9985" max="9985" width="7.33203125" style="229" customWidth="1"/>
    <col min="9986" max="9990" width="10.1640625" style="229" customWidth="1"/>
    <col min="9991" max="9997" width="8.6640625" style="229" customWidth="1"/>
    <col min="9998" max="9998" width="8.33203125" style="229" bestFit="1" customWidth="1"/>
    <col min="9999" max="10226" width="9" style="229"/>
    <col min="10227" max="10227" width="12.5" style="229" customWidth="1"/>
    <col min="10228" max="10228" width="36.83203125" style="229" customWidth="1"/>
    <col min="10229" max="10232" width="9.6640625" style="229" customWidth="1"/>
    <col min="10233" max="10240" width="9.5" style="229" customWidth="1"/>
    <col min="10241" max="10241" width="7.33203125" style="229" customWidth="1"/>
    <col min="10242" max="10246" width="10.1640625" style="229" customWidth="1"/>
    <col min="10247" max="10253" width="8.6640625" style="229" customWidth="1"/>
    <col min="10254" max="10254" width="8.33203125" style="229" bestFit="1" customWidth="1"/>
    <col min="10255" max="10482" width="9" style="229"/>
    <col min="10483" max="10483" width="12.5" style="229" customWidth="1"/>
    <col min="10484" max="10484" width="36.83203125" style="229" customWidth="1"/>
    <col min="10485" max="10488" width="9.6640625" style="229" customWidth="1"/>
    <col min="10489" max="10496" width="9.5" style="229" customWidth="1"/>
    <col min="10497" max="10497" width="7.33203125" style="229" customWidth="1"/>
    <col min="10498" max="10502" width="10.1640625" style="229" customWidth="1"/>
    <col min="10503" max="10509" width="8.6640625" style="229" customWidth="1"/>
    <col min="10510" max="10510" width="8.33203125" style="229" bestFit="1" customWidth="1"/>
    <col min="10511" max="10738" width="9" style="229"/>
    <col min="10739" max="10739" width="12.5" style="229" customWidth="1"/>
    <col min="10740" max="10740" width="36.83203125" style="229" customWidth="1"/>
    <col min="10741" max="10744" width="9.6640625" style="229" customWidth="1"/>
    <col min="10745" max="10752" width="9.5" style="229" customWidth="1"/>
    <col min="10753" max="10753" width="7.33203125" style="229" customWidth="1"/>
    <col min="10754" max="10758" width="10.1640625" style="229" customWidth="1"/>
    <col min="10759" max="10765" width="8.6640625" style="229" customWidth="1"/>
    <col min="10766" max="10766" width="8.33203125" style="229" bestFit="1" customWidth="1"/>
    <col min="10767" max="10994" width="9" style="229"/>
    <col min="10995" max="10995" width="12.5" style="229" customWidth="1"/>
    <col min="10996" max="10996" width="36.83203125" style="229" customWidth="1"/>
    <col min="10997" max="11000" width="9.6640625" style="229" customWidth="1"/>
    <col min="11001" max="11008" width="9.5" style="229" customWidth="1"/>
    <col min="11009" max="11009" width="7.33203125" style="229" customWidth="1"/>
    <col min="11010" max="11014" width="10.1640625" style="229" customWidth="1"/>
    <col min="11015" max="11021" width="8.6640625" style="229" customWidth="1"/>
    <col min="11022" max="11022" width="8.33203125" style="229" bestFit="1" customWidth="1"/>
    <col min="11023" max="11250" width="9" style="229"/>
    <col min="11251" max="11251" width="12.5" style="229" customWidth="1"/>
    <col min="11252" max="11252" width="36.83203125" style="229" customWidth="1"/>
    <col min="11253" max="11256" width="9.6640625" style="229" customWidth="1"/>
    <col min="11257" max="11264" width="9.5" style="229" customWidth="1"/>
    <col min="11265" max="11265" width="7.33203125" style="229" customWidth="1"/>
    <col min="11266" max="11270" width="10.1640625" style="229" customWidth="1"/>
    <col min="11271" max="11277" width="8.6640625" style="229" customWidth="1"/>
    <col min="11278" max="11278" width="8.33203125" style="229" bestFit="1" customWidth="1"/>
    <col min="11279" max="11506" width="9" style="229"/>
    <col min="11507" max="11507" width="12.5" style="229" customWidth="1"/>
    <col min="11508" max="11508" width="36.83203125" style="229" customWidth="1"/>
    <col min="11509" max="11512" width="9.6640625" style="229" customWidth="1"/>
    <col min="11513" max="11520" width="9.5" style="229" customWidth="1"/>
    <col min="11521" max="11521" width="7.33203125" style="229" customWidth="1"/>
    <col min="11522" max="11526" width="10.1640625" style="229" customWidth="1"/>
    <col min="11527" max="11533" width="8.6640625" style="229" customWidth="1"/>
    <col min="11534" max="11534" width="8.33203125" style="229" bestFit="1" customWidth="1"/>
    <col min="11535" max="11762" width="9" style="229"/>
    <col min="11763" max="11763" width="12.5" style="229" customWidth="1"/>
    <col min="11764" max="11764" width="36.83203125" style="229" customWidth="1"/>
    <col min="11765" max="11768" width="9.6640625" style="229" customWidth="1"/>
    <col min="11769" max="11776" width="9.5" style="229" customWidth="1"/>
    <col min="11777" max="11777" width="7.33203125" style="229" customWidth="1"/>
    <col min="11778" max="11782" width="10.1640625" style="229" customWidth="1"/>
    <col min="11783" max="11789" width="8.6640625" style="229" customWidth="1"/>
    <col min="11790" max="11790" width="8.33203125" style="229" bestFit="1" customWidth="1"/>
    <col min="11791" max="12018" width="9" style="229"/>
    <col min="12019" max="12019" width="12.5" style="229" customWidth="1"/>
    <col min="12020" max="12020" width="36.83203125" style="229" customWidth="1"/>
    <col min="12021" max="12024" width="9.6640625" style="229" customWidth="1"/>
    <col min="12025" max="12032" width="9.5" style="229" customWidth="1"/>
    <col min="12033" max="12033" width="7.33203125" style="229" customWidth="1"/>
    <col min="12034" max="12038" width="10.1640625" style="229" customWidth="1"/>
    <col min="12039" max="12045" width="8.6640625" style="229" customWidth="1"/>
    <col min="12046" max="12046" width="8.33203125" style="229" bestFit="1" customWidth="1"/>
    <col min="12047" max="12274" width="9" style="229"/>
    <col min="12275" max="12275" width="12.5" style="229" customWidth="1"/>
    <col min="12276" max="12276" width="36.83203125" style="229" customWidth="1"/>
    <col min="12277" max="12280" width="9.6640625" style="229" customWidth="1"/>
    <col min="12281" max="12288" width="9.5" style="229" customWidth="1"/>
    <col min="12289" max="12289" width="7.33203125" style="229" customWidth="1"/>
    <col min="12290" max="12294" width="10.1640625" style="229" customWidth="1"/>
    <col min="12295" max="12301" width="8.6640625" style="229" customWidth="1"/>
    <col min="12302" max="12302" width="8.33203125" style="229" bestFit="1" customWidth="1"/>
    <col min="12303" max="12530" width="9" style="229"/>
    <col min="12531" max="12531" width="12.5" style="229" customWidth="1"/>
    <col min="12532" max="12532" width="36.83203125" style="229" customWidth="1"/>
    <col min="12533" max="12536" width="9.6640625" style="229" customWidth="1"/>
    <col min="12537" max="12544" width="9.5" style="229" customWidth="1"/>
    <col min="12545" max="12545" width="7.33203125" style="229" customWidth="1"/>
    <col min="12546" max="12550" width="10.1640625" style="229" customWidth="1"/>
    <col min="12551" max="12557" width="8.6640625" style="229" customWidth="1"/>
    <col min="12558" max="12558" width="8.33203125" style="229" bestFit="1" customWidth="1"/>
    <col min="12559" max="12786" width="9" style="229"/>
    <col min="12787" max="12787" width="12.5" style="229" customWidth="1"/>
    <col min="12788" max="12788" width="36.83203125" style="229" customWidth="1"/>
    <col min="12789" max="12792" width="9.6640625" style="229" customWidth="1"/>
    <col min="12793" max="12800" width="9.5" style="229" customWidth="1"/>
    <col min="12801" max="12801" width="7.33203125" style="229" customWidth="1"/>
    <col min="12802" max="12806" width="10.1640625" style="229" customWidth="1"/>
    <col min="12807" max="12813" width="8.6640625" style="229" customWidth="1"/>
    <col min="12814" max="12814" width="8.33203125" style="229" bestFit="1" customWidth="1"/>
    <col min="12815" max="13042" width="9" style="229"/>
    <col min="13043" max="13043" width="12.5" style="229" customWidth="1"/>
    <col min="13044" max="13044" width="36.83203125" style="229" customWidth="1"/>
    <col min="13045" max="13048" width="9.6640625" style="229" customWidth="1"/>
    <col min="13049" max="13056" width="9.5" style="229" customWidth="1"/>
    <col min="13057" max="13057" width="7.33203125" style="229" customWidth="1"/>
    <col min="13058" max="13062" width="10.1640625" style="229" customWidth="1"/>
    <col min="13063" max="13069" width="8.6640625" style="229" customWidth="1"/>
    <col min="13070" max="13070" width="8.33203125" style="229" bestFit="1" customWidth="1"/>
    <col min="13071" max="13298" width="9" style="229"/>
    <col min="13299" max="13299" width="12.5" style="229" customWidth="1"/>
    <col min="13300" max="13300" width="36.83203125" style="229" customWidth="1"/>
    <col min="13301" max="13304" width="9.6640625" style="229" customWidth="1"/>
    <col min="13305" max="13312" width="9.5" style="229" customWidth="1"/>
    <col min="13313" max="13313" width="7.33203125" style="229" customWidth="1"/>
    <col min="13314" max="13318" width="10.1640625" style="229" customWidth="1"/>
    <col min="13319" max="13325" width="8.6640625" style="229" customWidth="1"/>
    <col min="13326" max="13326" width="8.33203125" style="229" bestFit="1" customWidth="1"/>
    <col min="13327" max="13554" width="9" style="229"/>
    <col min="13555" max="13555" width="12.5" style="229" customWidth="1"/>
    <col min="13556" max="13556" width="36.83203125" style="229" customWidth="1"/>
    <col min="13557" max="13560" width="9.6640625" style="229" customWidth="1"/>
    <col min="13561" max="13568" width="9.5" style="229" customWidth="1"/>
    <col min="13569" max="13569" width="7.33203125" style="229" customWidth="1"/>
    <col min="13570" max="13574" width="10.1640625" style="229" customWidth="1"/>
    <col min="13575" max="13581" width="8.6640625" style="229" customWidth="1"/>
    <col min="13582" max="13582" width="8.33203125" style="229" bestFit="1" customWidth="1"/>
    <col min="13583" max="13810" width="9" style="229"/>
    <col min="13811" max="13811" width="12.5" style="229" customWidth="1"/>
    <col min="13812" max="13812" width="36.83203125" style="229" customWidth="1"/>
    <col min="13813" max="13816" width="9.6640625" style="229" customWidth="1"/>
    <col min="13817" max="13824" width="9.5" style="229" customWidth="1"/>
    <col min="13825" max="13825" width="7.33203125" style="229" customWidth="1"/>
    <col min="13826" max="13830" width="10.1640625" style="229" customWidth="1"/>
    <col min="13831" max="13837" width="8.6640625" style="229" customWidth="1"/>
    <col min="13838" max="13838" width="8.33203125" style="229" bestFit="1" customWidth="1"/>
    <col min="13839" max="14066" width="9" style="229"/>
    <col min="14067" max="14067" width="12.5" style="229" customWidth="1"/>
    <col min="14068" max="14068" width="36.83203125" style="229" customWidth="1"/>
    <col min="14069" max="14072" width="9.6640625" style="229" customWidth="1"/>
    <col min="14073" max="14080" width="9.5" style="229" customWidth="1"/>
    <col min="14081" max="14081" width="7.33203125" style="229" customWidth="1"/>
    <col min="14082" max="14086" width="10.1640625" style="229" customWidth="1"/>
    <col min="14087" max="14093" width="8.6640625" style="229" customWidth="1"/>
    <col min="14094" max="14094" width="8.33203125" style="229" bestFit="1" customWidth="1"/>
    <col min="14095" max="14322" width="9" style="229"/>
    <col min="14323" max="14323" width="12.5" style="229" customWidth="1"/>
    <col min="14324" max="14324" width="36.83203125" style="229" customWidth="1"/>
    <col min="14325" max="14328" width="9.6640625" style="229" customWidth="1"/>
    <col min="14329" max="14336" width="9.5" style="229" customWidth="1"/>
    <col min="14337" max="14337" width="7.33203125" style="229" customWidth="1"/>
    <col min="14338" max="14342" width="10.1640625" style="229" customWidth="1"/>
    <col min="14343" max="14349" width="8.6640625" style="229" customWidth="1"/>
    <col min="14350" max="14350" width="8.33203125" style="229" bestFit="1" customWidth="1"/>
    <col min="14351" max="14578" width="9" style="229"/>
    <col min="14579" max="14579" width="12.5" style="229" customWidth="1"/>
    <col min="14580" max="14580" width="36.83203125" style="229" customWidth="1"/>
    <col min="14581" max="14584" width="9.6640625" style="229" customWidth="1"/>
    <col min="14585" max="14592" width="9.5" style="229" customWidth="1"/>
    <col min="14593" max="14593" width="7.33203125" style="229" customWidth="1"/>
    <col min="14594" max="14598" width="10.1640625" style="229" customWidth="1"/>
    <col min="14599" max="14605" width="8.6640625" style="229" customWidth="1"/>
    <col min="14606" max="14606" width="8.33203125" style="229" bestFit="1" customWidth="1"/>
    <col min="14607" max="14834" width="9" style="229"/>
    <col min="14835" max="14835" width="12.5" style="229" customWidth="1"/>
    <col min="14836" max="14836" width="36.83203125" style="229" customWidth="1"/>
    <col min="14837" max="14840" width="9.6640625" style="229" customWidth="1"/>
    <col min="14841" max="14848" width="9.5" style="229" customWidth="1"/>
    <col min="14849" max="14849" width="7.33203125" style="229" customWidth="1"/>
    <col min="14850" max="14854" width="10.1640625" style="229" customWidth="1"/>
    <col min="14855" max="14861" width="8.6640625" style="229" customWidth="1"/>
    <col min="14862" max="14862" width="8.33203125" style="229" bestFit="1" customWidth="1"/>
    <col min="14863" max="15090" width="9" style="229"/>
    <col min="15091" max="15091" width="12.5" style="229" customWidth="1"/>
    <col min="15092" max="15092" width="36.83203125" style="229" customWidth="1"/>
    <col min="15093" max="15096" width="9.6640625" style="229" customWidth="1"/>
    <col min="15097" max="15104" width="9.5" style="229" customWidth="1"/>
    <col min="15105" max="15105" width="7.33203125" style="229" customWidth="1"/>
    <col min="15106" max="15110" width="10.1640625" style="229" customWidth="1"/>
    <col min="15111" max="15117" width="8.6640625" style="229" customWidth="1"/>
    <col min="15118" max="15118" width="8.33203125" style="229" bestFit="1" customWidth="1"/>
    <col min="15119" max="15346" width="9" style="229"/>
    <col min="15347" max="15347" width="12.5" style="229" customWidth="1"/>
    <col min="15348" max="15348" width="36.83203125" style="229" customWidth="1"/>
    <col min="15349" max="15352" width="9.6640625" style="229" customWidth="1"/>
    <col min="15353" max="15360" width="9.5" style="229" customWidth="1"/>
    <col min="15361" max="15361" width="7.33203125" style="229" customWidth="1"/>
    <col min="15362" max="15366" width="10.1640625" style="229" customWidth="1"/>
    <col min="15367" max="15373" width="8.6640625" style="229" customWidth="1"/>
    <col min="15374" max="15374" width="8.33203125" style="229" bestFit="1" customWidth="1"/>
    <col min="15375" max="15602" width="9" style="229"/>
    <col min="15603" max="15603" width="12.5" style="229" customWidth="1"/>
    <col min="15604" max="15604" width="36.83203125" style="229" customWidth="1"/>
    <col min="15605" max="15608" width="9.6640625" style="229" customWidth="1"/>
    <col min="15609" max="15616" width="9.5" style="229" customWidth="1"/>
    <col min="15617" max="15617" width="7.33203125" style="229" customWidth="1"/>
    <col min="15618" max="15622" width="10.1640625" style="229" customWidth="1"/>
    <col min="15623" max="15629" width="8.6640625" style="229" customWidth="1"/>
    <col min="15630" max="15630" width="8.33203125" style="229" bestFit="1" customWidth="1"/>
    <col min="15631" max="15858" width="9" style="229"/>
    <col min="15859" max="15859" width="12.5" style="229" customWidth="1"/>
    <col min="15860" max="15860" width="36.83203125" style="229" customWidth="1"/>
    <col min="15861" max="15864" width="9.6640625" style="229" customWidth="1"/>
    <col min="15865" max="15872" width="9.5" style="229" customWidth="1"/>
    <col min="15873" max="15873" width="7.33203125" style="229" customWidth="1"/>
    <col min="15874" max="15878" width="10.1640625" style="229" customWidth="1"/>
    <col min="15879" max="15885" width="8.6640625" style="229" customWidth="1"/>
    <col min="15886" max="15886" width="8.33203125" style="229" bestFit="1" customWidth="1"/>
    <col min="15887" max="16114" width="9" style="229"/>
    <col min="16115" max="16115" width="12.5" style="229" customWidth="1"/>
    <col min="16116" max="16116" width="36.83203125" style="229" customWidth="1"/>
    <col min="16117" max="16120" width="9.6640625" style="229" customWidth="1"/>
    <col min="16121" max="16128" width="9.5" style="229" customWidth="1"/>
    <col min="16129" max="16129" width="7.33203125" style="229" customWidth="1"/>
    <col min="16130" max="16134" width="10.1640625" style="229" customWidth="1"/>
    <col min="16135" max="16141" width="8.6640625" style="229" customWidth="1"/>
    <col min="16142" max="16142" width="8.33203125" style="229" bestFit="1" customWidth="1"/>
    <col min="16143" max="16384" width="9" style="229"/>
  </cols>
  <sheetData>
    <row r="1" spans="1:18">
      <c r="A1" s="242"/>
      <c r="B1" s="243"/>
      <c r="G1" s="392" t="s">
        <v>704</v>
      </c>
      <c r="H1" s="392"/>
      <c r="I1" s="392"/>
      <c r="J1" s="392"/>
      <c r="K1" s="392"/>
      <c r="L1" s="392"/>
      <c r="M1" s="392"/>
      <c r="N1" s="392"/>
      <c r="O1" s="392"/>
      <c r="P1" s="392"/>
      <c r="Q1" s="392"/>
      <c r="R1" s="392"/>
    </row>
    <row r="2" spans="1:18">
      <c r="A2" s="242"/>
      <c r="B2" s="239"/>
      <c r="C2" s="241"/>
      <c r="D2" s="241"/>
      <c r="E2" s="241"/>
      <c r="F2" s="265"/>
      <c r="G2" s="393"/>
      <c r="H2" s="393"/>
      <c r="I2" s="393"/>
      <c r="J2" s="393"/>
      <c r="K2" s="393"/>
      <c r="L2" s="393"/>
      <c r="M2" s="393"/>
      <c r="N2" s="393"/>
      <c r="O2" s="393"/>
      <c r="P2" s="393"/>
      <c r="Q2" s="393"/>
      <c r="R2" s="393"/>
    </row>
    <row r="3" spans="1:18" ht="28">
      <c r="A3" s="240" t="s">
        <v>703</v>
      </c>
      <c r="B3" s="239" t="s">
        <v>702</v>
      </c>
      <c r="C3" s="238" t="s">
        <v>701</v>
      </c>
      <c r="D3" s="238" t="s">
        <v>700</v>
      </c>
      <c r="E3" s="238" t="s">
        <v>700</v>
      </c>
      <c r="F3" s="266" t="s">
        <v>712</v>
      </c>
      <c r="G3" s="236" t="s">
        <v>699</v>
      </c>
      <c r="H3" s="236" t="s">
        <v>698</v>
      </c>
      <c r="I3" s="236" t="s">
        <v>697</v>
      </c>
      <c r="J3" s="236" t="s">
        <v>696</v>
      </c>
      <c r="K3" s="236" t="s">
        <v>695</v>
      </c>
      <c r="L3" s="237" t="s">
        <v>694</v>
      </c>
      <c r="M3" s="236" t="s">
        <v>693</v>
      </c>
      <c r="N3" s="236" t="s">
        <v>338</v>
      </c>
      <c r="O3" s="236" t="s">
        <v>337</v>
      </c>
      <c r="P3" s="236" t="s">
        <v>692</v>
      </c>
      <c r="Q3" s="236" t="s">
        <v>336</v>
      </c>
      <c r="R3" s="236" t="s">
        <v>691</v>
      </c>
    </row>
    <row r="4" spans="1:18" ht="14">
      <c r="A4" s="234">
        <v>1868106049800</v>
      </c>
      <c r="B4" s="233" t="s">
        <v>690</v>
      </c>
      <c r="C4" s="232" t="str">
        <f>VLOOKUP(A4,'[3]China Valves'!$A$3:$E$190,2,0)</f>
        <v>3/8 TUBE X 1/4 MIP ANGLE DRAIN COCK</v>
      </c>
      <c r="D4" s="232">
        <f>VLOOKUP(A4,'[3]China Valves'!A:E,4,0)</f>
        <v>2070</v>
      </c>
      <c r="E4" s="232" t="str">
        <f>VLOOKUP(A4,'[3]China Valves'!A:E,5,0)</f>
        <v>Brass Valves</v>
      </c>
      <c r="F4" s="267">
        <f>G4*1.03</f>
        <v>1.2579390000000001</v>
      </c>
      <c r="G4" s="231">
        <v>1.2213000000000001</v>
      </c>
      <c r="H4" s="231">
        <v>1.1858</v>
      </c>
      <c r="I4" s="231">
        <v>1.1512</v>
      </c>
      <c r="J4" s="231">
        <v>1.1176999999999999</v>
      </c>
      <c r="K4" s="231">
        <v>1.0851</v>
      </c>
      <c r="L4" s="231">
        <v>1.0535000000000001</v>
      </c>
      <c r="M4" s="231">
        <v>1.0227999999999999</v>
      </c>
      <c r="N4" s="231">
        <v>0.99309999999999998</v>
      </c>
      <c r="O4" s="231">
        <v>0.96409999999999996</v>
      </c>
      <c r="P4" s="231">
        <v>0.93600000000000005</v>
      </c>
      <c r="Q4" s="231">
        <v>0.90880000000000005</v>
      </c>
      <c r="R4" s="231">
        <v>0.88229999999999997</v>
      </c>
    </row>
    <row r="5" spans="1:18" ht="14">
      <c r="A5" s="234">
        <v>1837902989800</v>
      </c>
      <c r="B5" s="233" t="s">
        <v>689</v>
      </c>
      <c r="C5" s="232" t="str">
        <f>VLOOKUP(A5,'[3]China Valves'!$A$3:$E$190,2,0)</f>
        <v>1/8 MIP DRAIN COCK EXTERNAL SEAT</v>
      </c>
      <c r="D5" s="232">
        <f>VLOOKUP(A5,'[3]China Valves'!A:E,4,0)</f>
        <v>2070</v>
      </c>
      <c r="E5" s="232" t="str">
        <f>VLOOKUP(A5,'[3]China Valves'!A:E,5,0)</f>
        <v>Brass Valves</v>
      </c>
      <c r="F5" s="267">
        <f t="shared" ref="F5:F68" si="0">G5*1.03</f>
        <v>0.40273000000000003</v>
      </c>
      <c r="G5" s="231">
        <v>0.39100000000000001</v>
      </c>
      <c r="H5" s="231">
        <v>0.37969999999999998</v>
      </c>
      <c r="I5" s="231">
        <v>0.36859999999999998</v>
      </c>
      <c r="J5" s="231">
        <v>0.3579</v>
      </c>
      <c r="K5" s="231">
        <v>0.34739999999999999</v>
      </c>
      <c r="L5" s="231">
        <v>0.33729999999999999</v>
      </c>
      <c r="M5" s="231">
        <v>0.32750000000000001</v>
      </c>
      <c r="N5" s="231">
        <v>0.318</v>
      </c>
      <c r="O5" s="231">
        <v>0.30869999999999997</v>
      </c>
      <c r="P5" s="231">
        <v>0.29970000000000002</v>
      </c>
      <c r="Q5" s="231">
        <v>0.29099999999999998</v>
      </c>
      <c r="R5" s="231">
        <v>0.28249999999999997</v>
      </c>
    </row>
    <row r="6" spans="1:18" ht="14">
      <c r="A6" s="234">
        <v>1837904989800</v>
      </c>
      <c r="B6" s="233" t="s">
        <v>688</v>
      </c>
      <c r="C6" s="232" t="str">
        <f>VLOOKUP(A6,'[3]China Valves'!$A$3:$E$190,2,0)</f>
        <v>1/4 MIP DRAIN COCK EXTERNAL SEAT</v>
      </c>
      <c r="D6" s="232">
        <f>VLOOKUP(A6,'[3]China Valves'!A:E,4,0)</f>
        <v>2070</v>
      </c>
      <c r="E6" s="232" t="str">
        <f>VLOOKUP(A6,'[3]China Valves'!A:E,5,0)</f>
        <v>Brass Valves</v>
      </c>
      <c r="F6" s="267">
        <f t="shared" si="0"/>
        <v>0.57072300000000009</v>
      </c>
      <c r="G6" s="231">
        <v>0.55410000000000004</v>
      </c>
      <c r="H6" s="231">
        <v>0.53800000000000003</v>
      </c>
      <c r="I6" s="231">
        <v>0.52229999999999999</v>
      </c>
      <c r="J6" s="231">
        <v>0.5071</v>
      </c>
      <c r="K6" s="231">
        <v>0.49230000000000002</v>
      </c>
      <c r="L6" s="231">
        <v>0.47799999999999998</v>
      </c>
      <c r="M6" s="231">
        <v>0.46410000000000001</v>
      </c>
      <c r="N6" s="231">
        <v>0.45050000000000001</v>
      </c>
      <c r="O6" s="231">
        <v>0.43740000000000001</v>
      </c>
      <c r="P6" s="231">
        <v>0.42470000000000002</v>
      </c>
      <c r="Q6" s="231">
        <v>0.4123</v>
      </c>
      <c r="R6" s="231">
        <v>0.40029999999999999</v>
      </c>
    </row>
    <row r="7" spans="1:18" ht="14">
      <c r="A7" s="234">
        <v>1837906989800</v>
      </c>
      <c r="B7" s="233" t="s">
        <v>687</v>
      </c>
      <c r="C7" s="235" t="str">
        <f>B7</f>
        <v>3/8"MIP Drain Cock External seat</v>
      </c>
      <c r="D7" s="232">
        <v>2070</v>
      </c>
      <c r="E7" s="232" t="s">
        <v>339</v>
      </c>
      <c r="F7" s="267">
        <f t="shared" si="0"/>
        <v>0</v>
      </c>
      <c r="G7" s="231">
        <v>0</v>
      </c>
      <c r="H7" s="231">
        <v>0</v>
      </c>
      <c r="I7" s="231">
        <v>0</v>
      </c>
      <c r="J7" s="231">
        <v>0</v>
      </c>
      <c r="K7" s="231">
        <v>0</v>
      </c>
      <c r="L7" s="231">
        <v>0</v>
      </c>
      <c r="M7" s="231">
        <v>0</v>
      </c>
      <c r="N7" s="231">
        <v>0</v>
      </c>
      <c r="O7" s="231">
        <v>0</v>
      </c>
      <c r="P7" s="231">
        <v>0</v>
      </c>
      <c r="Q7" s="231">
        <v>0</v>
      </c>
      <c r="R7" s="231">
        <v>0</v>
      </c>
    </row>
    <row r="8" spans="1:18" ht="14">
      <c r="A8" s="234" t="s">
        <v>340</v>
      </c>
      <c r="B8" s="233" t="s">
        <v>686</v>
      </c>
      <c r="C8" s="232" t="str">
        <f>VLOOKUP(A8,[4]汇总阀门订单!$E:$F,2,0)</f>
        <v>1/4 COMP X 1/4 COMP UNION</v>
      </c>
      <c r="D8" s="232">
        <f>VLOOKUP(A8,'[3]China Valves'!A:E,4,0)</f>
        <v>2030</v>
      </c>
      <c r="E8" s="232" t="str">
        <f>VLOOKUP(A8,'[3]China Valves'!A:E,5,0)</f>
        <v>Brass Compression</v>
      </c>
      <c r="F8" s="267">
        <f t="shared" si="0"/>
        <v>0.44712299999999999</v>
      </c>
      <c r="G8" s="231">
        <v>0.43409999999999999</v>
      </c>
      <c r="H8" s="231">
        <v>0.4214</v>
      </c>
      <c r="I8" s="231">
        <v>0.40920000000000001</v>
      </c>
      <c r="J8" s="231">
        <v>0.3972</v>
      </c>
      <c r="K8" s="231">
        <v>0.38569999999999999</v>
      </c>
      <c r="L8" s="231">
        <v>0.37440000000000001</v>
      </c>
      <c r="M8" s="231">
        <v>0.36349999999999999</v>
      </c>
      <c r="N8" s="231">
        <v>0.35289999999999999</v>
      </c>
      <c r="O8" s="231">
        <v>0.3427</v>
      </c>
      <c r="P8" s="231">
        <v>0.3327</v>
      </c>
      <c r="Q8" s="231">
        <v>0.32300000000000001</v>
      </c>
      <c r="R8" s="231">
        <v>0.31359999999999999</v>
      </c>
    </row>
    <row r="9" spans="1:18" ht="14">
      <c r="A9" s="234" t="s">
        <v>685</v>
      </c>
      <c r="B9" s="233" t="s">
        <v>684</v>
      </c>
      <c r="C9" s="232" t="str">
        <f>VLOOKUP(A9,[4]汇总阀门订单!$E:$F,2,0)</f>
        <v>1/4 FL X 1/8 MIP ANGLE NEEDLE VALVE LF</v>
      </c>
      <c r="D9" s="232">
        <v>2070</v>
      </c>
      <c r="E9" s="232" t="s">
        <v>339</v>
      </c>
      <c r="F9" s="267">
        <f t="shared" si="0"/>
        <v>0</v>
      </c>
      <c r="G9" s="231">
        <v>0</v>
      </c>
      <c r="H9" s="231">
        <v>0</v>
      </c>
      <c r="I9" s="231">
        <v>0</v>
      </c>
      <c r="J9" s="231">
        <v>0</v>
      </c>
      <c r="K9" s="231">
        <v>0</v>
      </c>
      <c r="L9" s="231">
        <v>0</v>
      </c>
      <c r="M9" s="231">
        <v>0</v>
      </c>
      <c r="N9" s="231">
        <v>0</v>
      </c>
      <c r="O9" s="231">
        <v>0</v>
      </c>
      <c r="P9" s="231">
        <v>0</v>
      </c>
      <c r="Q9" s="231">
        <v>0</v>
      </c>
      <c r="R9" s="231">
        <v>0</v>
      </c>
    </row>
    <row r="10" spans="1:18" ht="14">
      <c r="A10" s="234" t="s">
        <v>341</v>
      </c>
      <c r="B10" s="233" t="s">
        <v>683</v>
      </c>
      <c r="C10" s="232" t="str">
        <f>VLOOKUP(A10,[4]汇总阀门订单!$E:$F,2,0)</f>
        <v>1/4 COMP X 1/4 COMP STRAIGHT NEEDLE VLV</v>
      </c>
      <c r="D10" s="232">
        <f>VLOOKUP(A10,'[3]China Valves'!A:E,4,0)</f>
        <v>2070</v>
      </c>
      <c r="E10" s="232" t="str">
        <f>VLOOKUP(A10,'[3]China Valves'!A:E,5,0)</f>
        <v>Brass Valves</v>
      </c>
      <c r="F10" s="267">
        <f t="shared" si="0"/>
        <v>1.3898820000000001</v>
      </c>
      <c r="G10" s="231">
        <v>1.3493999999999999</v>
      </c>
      <c r="H10" s="231">
        <v>1.3101</v>
      </c>
      <c r="I10" s="231">
        <v>1.272</v>
      </c>
      <c r="J10" s="231">
        <v>1.2349000000000001</v>
      </c>
      <c r="K10" s="231">
        <v>1.1989000000000001</v>
      </c>
      <c r="L10" s="231">
        <v>1.1639999999999999</v>
      </c>
      <c r="M10" s="231">
        <v>1.1301000000000001</v>
      </c>
      <c r="N10" s="231">
        <v>1.0972</v>
      </c>
      <c r="O10" s="231">
        <v>1.0651999999999999</v>
      </c>
      <c r="P10" s="231">
        <v>1.0342</v>
      </c>
      <c r="Q10" s="231">
        <v>1.0041</v>
      </c>
      <c r="R10" s="231">
        <v>0.9748</v>
      </c>
    </row>
    <row r="11" spans="1:18" ht="14">
      <c r="A11" s="234" t="s">
        <v>342</v>
      </c>
      <c r="B11" s="233" t="s">
        <v>682</v>
      </c>
      <c r="C11" s="232" t="str">
        <f>VLOOKUP(A11,[4]汇总阀门订单!$E:$F,2,0)</f>
        <v>3/8 COMP X 3/8 COMP STRAIGHT NEEDLE VLV</v>
      </c>
      <c r="D11" s="232">
        <f>VLOOKUP(A11,'[3]China Valves'!A:E,4,0)</f>
        <v>2070</v>
      </c>
      <c r="E11" s="232" t="str">
        <f>VLOOKUP(A11,'[3]China Valves'!A:E,5,0)</f>
        <v>Brass Valves</v>
      </c>
      <c r="F11" s="267">
        <f t="shared" si="0"/>
        <v>2.5296799999999999</v>
      </c>
      <c r="G11" s="231">
        <v>2.456</v>
      </c>
      <c r="H11" s="231">
        <v>2.3845000000000001</v>
      </c>
      <c r="I11" s="231">
        <v>2.3149999999999999</v>
      </c>
      <c r="J11" s="231">
        <v>2.2475999999999998</v>
      </c>
      <c r="K11" s="231">
        <v>2.1821000000000002</v>
      </c>
      <c r="L11" s="231">
        <v>2.1185999999999998</v>
      </c>
      <c r="M11" s="231">
        <v>2.0569000000000002</v>
      </c>
      <c r="N11" s="231">
        <v>1.9970000000000001</v>
      </c>
      <c r="O11" s="231">
        <v>1.9388000000000001</v>
      </c>
      <c r="P11" s="231">
        <v>1.8823000000000001</v>
      </c>
      <c r="Q11" s="231">
        <v>1.8274999999999999</v>
      </c>
      <c r="R11" s="231">
        <v>1.7743</v>
      </c>
    </row>
    <row r="12" spans="1:18" ht="14">
      <c r="A12" s="234" t="s">
        <v>343</v>
      </c>
      <c r="B12" s="233" t="s">
        <v>681</v>
      </c>
      <c r="C12" s="232" t="str">
        <f>VLOOKUP(A12,[4]汇总阀门订单!$E:$F,2,0)</f>
        <v>1/4 COMP X 1/8 MIP ANGLE NEEDLE VALVE LF</v>
      </c>
      <c r="D12" s="232">
        <f>VLOOKUP(A12,'[3]China Valves'!A:E,4,0)</f>
        <v>2070</v>
      </c>
      <c r="E12" s="232" t="str">
        <f>VLOOKUP(A12,'[3]China Valves'!A:E,5,0)</f>
        <v>Brass Valves</v>
      </c>
      <c r="F12" s="267">
        <f t="shared" si="0"/>
        <v>1.0729510000000002</v>
      </c>
      <c r="G12" s="231">
        <v>1.0417000000000001</v>
      </c>
      <c r="H12" s="231">
        <v>1.0113000000000001</v>
      </c>
      <c r="I12" s="231">
        <v>0.9819</v>
      </c>
      <c r="J12" s="231">
        <v>0.95330000000000004</v>
      </c>
      <c r="K12" s="231">
        <v>0.92549999999999999</v>
      </c>
      <c r="L12" s="231">
        <v>0.89849999999999997</v>
      </c>
      <c r="M12" s="231">
        <v>0.87239999999999995</v>
      </c>
      <c r="N12" s="231">
        <v>0.84699999999999998</v>
      </c>
      <c r="O12" s="231">
        <v>0.82230000000000003</v>
      </c>
      <c r="P12" s="231">
        <v>0.79830000000000001</v>
      </c>
      <c r="Q12" s="231">
        <v>0.77510000000000001</v>
      </c>
      <c r="R12" s="231">
        <v>0.75249999999999995</v>
      </c>
    </row>
    <row r="13" spans="1:18" ht="14">
      <c r="A13" s="234" t="s">
        <v>344</v>
      </c>
      <c r="B13" s="233" t="s">
        <v>680</v>
      </c>
      <c r="C13" s="232" t="str">
        <f>VLOOKUP(A13,[4]汇总阀门订单!$E:$F,2,0)</f>
        <v>1/4 COMP X 1/4 MIP ANGLE NEEDLE VALVE LF</v>
      </c>
      <c r="D13" s="232">
        <f>VLOOKUP(A13,'[3]China Valves'!A:E,4,0)</f>
        <v>2070</v>
      </c>
      <c r="E13" s="232" t="str">
        <f>VLOOKUP(A13,'[3]China Valves'!A:E,5,0)</f>
        <v>Brass Valves</v>
      </c>
      <c r="F13" s="267">
        <f t="shared" si="0"/>
        <v>1.3864830000000001</v>
      </c>
      <c r="G13" s="231">
        <v>1.3461000000000001</v>
      </c>
      <c r="H13" s="231">
        <v>1.3069</v>
      </c>
      <c r="I13" s="231">
        <v>1.2688999999999999</v>
      </c>
      <c r="J13" s="231">
        <v>1.2319</v>
      </c>
      <c r="K13" s="231">
        <v>1.196</v>
      </c>
      <c r="L13" s="231">
        <v>1.1612</v>
      </c>
      <c r="M13" s="231">
        <v>1.1274</v>
      </c>
      <c r="N13" s="231">
        <v>1.0945</v>
      </c>
      <c r="O13" s="231">
        <v>1.0627</v>
      </c>
      <c r="P13" s="231">
        <v>1.0317000000000001</v>
      </c>
      <c r="Q13" s="231">
        <v>1.0017</v>
      </c>
      <c r="R13" s="231">
        <v>0.97250000000000003</v>
      </c>
    </row>
    <row r="14" spans="1:18" ht="14">
      <c r="A14" s="234" t="s">
        <v>345</v>
      </c>
      <c r="B14" s="233" t="s">
        <v>679</v>
      </c>
      <c r="C14" s="232" t="str">
        <f>VLOOKUP(A14,[4]汇总阀门订单!$E:$F,2,0)</f>
        <v>3/8 COMP X 1/4 MIP ANGLE NEEDLE VALVE LF</v>
      </c>
      <c r="D14" s="232">
        <f>VLOOKUP(A14,'[3]China Valves'!A:E,4,0)</f>
        <v>2070</v>
      </c>
      <c r="E14" s="232" t="str">
        <f>VLOOKUP(A14,'[3]China Valves'!A:E,5,0)</f>
        <v>Brass Valves</v>
      </c>
      <c r="F14" s="267">
        <f t="shared" si="0"/>
        <v>1.9349580000000002</v>
      </c>
      <c r="G14" s="231">
        <v>1.8786</v>
      </c>
      <c r="H14" s="231">
        <v>1.8239000000000001</v>
      </c>
      <c r="I14" s="231">
        <v>1.7707999999999999</v>
      </c>
      <c r="J14" s="231">
        <v>1.7192000000000001</v>
      </c>
      <c r="K14" s="231">
        <v>1.6691</v>
      </c>
      <c r="L14" s="231">
        <v>1.6205000000000001</v>
      </c>
      <c r="M14" s="231">
        <v>1.5732999999999999</v>
      </c>
      <c r="N14" s="231">
        <v>1.5275000000000001</v>
      </c>
      <c r="O14" s="231">
        <v>1.4830000000000001</v>
      </c>
      <c r="P14" s="231">
        <v>1.4398</v>
      </c>
      <c r="Q14" s="231">
        <v>1.3978999999999999</v>
      </c>
      <c r="R14" s="231">
        <v>1.3572</v>
      </c>
    </row>
    <row r="15" spans="1:18" ht="14">
      <c r="A15" s="234" t="s">
        <v>346</v>
      </c>
      <c r="B15" s="233" t="s">
        <v>678</v>
      </c>
      <c r="C15" s="232" t="str">
        <f>VLOOKUP(A15,[4]汇总阀门订单!$E:$F,2,0)</f>
        <v>1/8 MIP X 1/8 MIP STRAIGHT NEEDLE VALVE</v>
      </c>
      <c r="D15" s="232">
        <f>VLOOKUP(A15,'[3]China Valves'!A:E,4,0)</f>
        <v>2070</v>
      </c>
      <c r="E15" s="232" t="str">
        <f>VLOOKUP(A15,'[3]China Valves'!A:E,5,0)</f>
        <v>Brass Valves</v>
      </c>
      <c r="F15" s="267">
        <f t="shared" si="0"/>
        <v>1.023099</v>
      </c>
      <c r="G15" s="231">
        <v>0.99329999999999996</v>
      </c>
      <c r="H15" s="231">
        <v>0.96440000000000003</v>
      </c>
      <c r="I15" s="231">
        <v>0.93630000000000002</v>
      </c>
      <c r="J15" s="231">
        <v>0.90910000000000002</v>
      </c>
      <c r="K15" s="231">
        <v>0.88260000000000005</v>
      </c>
      <c r="L15" s="231">
        <v>0.8569</v>
      </c>
      <c r="M15" s="231">
        <v>0.83189999999999997</v>
      </c>
      <c r="N15" s="231">
        <v>0.80769999999999997</v>
      </c>
      <c r="O15" s="231">
        <v>0.78420000000000001</v>
      </c>
      <c r="P15" s="231">
        <v>0.76129999999999998</v>
      </c>
      <c r="Q15" s="231">
        <v>0.73909999999999998</v>
      </c>
      <c r="R15" s="231">
        <v>0.71760000000000002</v>
      </c>
    </row>
    <row r="16" spans="1:18" ht="14">
      <c r="A16" s="234" t="s">
        <v>347</v>
      </c>
      <c r="B16" s="233" t="s">
        <v>677</v>
      </c>
      <c r="C16" s="232" t="str">
        <f>VLOOKUP(A16,[4]汇总阀门订单!$E:$F,2,0)</f>
        <v>1/4 MIP X 1/4 MIP STRAIGHT NEEDLE VALVE</v>
      </c>
      <c r="D16" s="232">
        <f>VLOOKUP(A16,'[3]China Valves'!A:E,4,0)</f>
        <v>2070</v>
      </c>
      <c r="E16" s="232" t="str">
        <f>VLOOKUP(A16,'[3]China Valves'!A:E,5,0)</f>
        <v>Brass Valves</v>
      </c>
      <c r="F16" s="267">
        <f t="shared" si="0"/>
        <v>1.936606</v>
      </c>
      <c r="G16" s="231">
        <v>1.8802000000000001</v>
      </c>
      <c r="H16" s="231">
        <v>1.8254999999999999</v>
      </c>
      <c r="I16" s="231">
        <v>1.7723</v>
      </c>
      <c r="J16" s="231">
        <v>1.7206999999999999</v>
      </c>
      <c r="K16" s="231">
        <v>1.6706000000000001</v>
      </c>
      <c r="L16" s="231">
        <v>1.6218999999999999</v>
      </c>
      <c r="M16" s="231">
        <v>1.5747</v>
      </c>
      <c r="N16" s="231">
        <v>1.5287999999999999</v>
      </c>
      <c r="O16" s="231">
        <v>1.4843</v>
      </c>
      <c r="P16" s="231">
        <v>1.4411</v>
      </c>
      <c r="Q16" s="231">
        <v>1.3991</v>
      </c>
      <c r="R16" s="231">
        <v>1.3583000000000001</v>
      </c>
    </row>
    <row r="17" spans="1:18" ht="14">
      <c r="A17" s="234" t="s">
        <v>676</v>
      </c>
      <c r="B17" s="233" t="s">
        <v>675</v>
      </c>
      <c r="C17" s="232" t="str">
        <f>VLOOKUP(A17,'[3]China Valves'!$A$3:$E$190,2,0)</f>
        <v>1/4 FL X 1/4 FL STRAIGHT NEEDLE VALVE LF</v>
      </c>
      <c r="D17" s="232">
        <f>VLOOKUP(A17,'[3]China Valves'!A:E,4,0)</f>
        <v>2070</v>
      </c>
      <c r="E17" s="232" t="str">
        <f>VLOOKUP(A17,'[3]China Valves'!A:E,5,0)</f>
        <v>Brass Valves</v>
      </c>
      <c r="F17" s="267">
        <f t="shared" si="0"/>
        <v>1.9711110000000001</v>
      </c>
      <c r="G17" s="231">
        <v>1.9137</v>
      </c>
      <c r="H17" s="231">
        <v>1.8580000000000001</v>
      </c>
      <c r="I17" s="231">
        <v>1.8039000000000001</v>
      </c>
      <c r="J17" s="231">
        <v>1.7513000000000001</v>
      </c>
      <c r="K17" s="231">
        <v>1.7002999999999999</v>
      </c>
      <c r="L17" s="231">
        <v>1.6508</v>
      </c>
      <c r="M17" s="231">
        <v>1.6027</v>
      </c>
      <c r="N17" s="231">
        <v>1.556</v>
      </c>
      <c r="O17" s="231">
        <v>1.5106999999999999</v>
      </c>
      <c r="P17" s="231">
        <v>1.4666999999999999</v>
      </c>
      <c r="Q17" s="231">
        <v>1.4239999999999999</v>
      </c>
      <c r="R17" s="231">
        <v>1.3825000000000001</v>
      </c>
    </row>
    <row r="18" spans="1:18" ht="14">
      <c r="A18" s="234" t="s">
        <v>674</v>
      </c>
      <c r="B18" s="233" t="s">
        <v>673</v>
      </c>
      <c r="C18" s="232" t="str">
        <f>VLOOKUP(A18,'[3]China Valves'!$A$3:$E$190,2,0)</f>
        <v>3/8 FL X 3/8 FL STRAIGHT NEEDLE VALVE LF</v>
      </c>
      <c r="D18" s="232">
        <f>VLOOKUP(A18,'[3]China Valves'!A:E,4,0)</f>
        <v>2070</v>
      </c>
      <c r="E18" s="232" t="str">
        <f>VLOOKUP(A18,'[3]China Valves'!A:E,5,0)</f>
        <v>Brass Valves</v>
      </c>
      <c r="F18" s="267">
        <f t="shared" si="0"/>
        <v>2.5245299999999999</v>
      </c>
      <c r="G18" s="231">
        <v>2.4510000000000001</v>
      </c>
      <c r="H18" s="231">
        <v>2.3795999999999999</v>
      </c>
      <c r="I18" s="231">
        <v>2.3102999999999998</v>
      </c>
      <c r="J18" s="231">
        <v>2.2429999999999999</v>
      </c>
      <c r="K18" s="231">
        <v>2.1777000000000002</v>
      </c>
      <c r="L18" s="231">
        <v>2.1141999999999999</v>
      </c>
      <c r="M18" s="231">
        <v>2.0526</v>
      </c>
      <c r="N18" s="231">
        <v>1.9928999999999999</v>
      </c>
      <c r="O18" s="231">
        <v>1.9348000000000001</v>
      </c>
      <c r="P18" s="231">
        <v>1.8785000000000001</v>
      </c>
      <c r="Q18" s="231">
        <v>1.8238000000000001</v>
      </c>
      <c r="R18" s="231">
        <v>1.7706</v>
      </c>
    </row>
    <row r="19" spans="1:18" ht="14">
      <c r="A19" s="234" t="s">
        <v>672</v>
      </c>
      <c r="B19" s="233" t="s">
        <v>671</v>
      </c>
      <c r="C19" s="232" t="str">
        <f>VLOOKUP(A19,'[3]China Valves'!$A$3:$E$190,2,0)</f>
        <v>1/8 FIP X 1/8 MIP STRAIGHT NEEDLE VALVE</v>
      </c>
      <c r="D19" s="232">
        <f>VLOOKUP(A19,'[3]China Valves'!A:E,4,0)</f>
        <v>2070</v>
      </c>
      <c r="E19" s="232" t="str">
        <f>VLOOKUP(A19,'[3]China Valves'!A:E,5,0)</f>
        <v>Brass Valves</v>
      </c>
      <c r="F19" s="267">
        <f t="shared" si="0"/>
        <v>1.1876930000000001</v>
      </c>
      <c r="G19" s="231">
        <v>1.1531</v>
      </c>
      <c r="H19" s="231">
        <v>1.1195999999999999</v>
      </c>
      <c r="I19" s="231">
        <v>1.0869</v>
      </c>
      <c r="J19" s="231">
        <v>1.0552999999999999</v>
      </c>
      <c r="K19" s="231">
        <v>1.0245</v>
      </c>
      <c r="L19" s="231">
        <v>0.99470000000000003</v>
      </c>
      <c r="M19" s="231">
        <v>0.9657</v>
      </c>
      <c r="N19" s="231">
        <v>0.93759999999999999</v>
      </c>
      <c r="O19" s="231">
        <v>0.9103</v>
      </c>
      <c r="P19" s="231">
        <v>0.88380000000000003</v>
      </c>
      <c r="Q19" s="231">
        <v>0.85799999999999998</v>
      </c>
      <c r="R19" s="231">
        <v>0.83309999999999995</v>
      </c>
    </row>
    <row r="20" spans="1:18" ht="14">
      <c r="A20" s="234" t="s">
        <v>670</v>
      </c>
      <c r="B20" s="233" t="s">
        <v>669</v>
      </c>
      <c r="C20" s="232" t="str">
        <f>VLOOKUP(A20,'[3]China Valves'!$A$3:$E$190,2,0)</f>
        <v>1/4 FIP X 1/4 MIP STRAIGHT NEEDLE VALVE</v>
      </c>
      <c r="D20" s="232">
        <f>VLOOKUP(A20,'[3]China Valves'!A:E,4,0)</f>
        <v>2070</v>
      </c>
      <c r="E20" s="232" t="str">
        <f>VLOOKUP(A20,'[3]China Valves'!A:E,5,0)</f>
        <v>Brass Valves</v>
      </c>
      <c r="F20" s="267">
        <f t="shared" si="0"/>
        <v>1.813315</v>
      </c>
      <c r="G20" s="231">
        <v>1.7605</v>
      </c>
      <c r="H20" s="231">
        <v>1.7092000000000001</v>
      </c>
      <c r="I20" s="231">
        <v>1.6594</v>
      </c>
      <c r="J20" s="231">
        <v>1.6111</v>
      </c>
      <c r="K20" s="231">
        <v>1.5642</v>
      </c>
      <c r="L20" s="231">
        <v>1.5185999999999999</v>
      </c>
      <c r="M20" s="231">
        <v>1.4743999999999999</v>
      </c>
      <c r="N20" s="231">
        <v>1.4314</v>
      </c>
      <c r="O20" s="231">
        <v>1.3896999999999999</v>
      </c>
      <c r="P20" s="231">
        <v>1.3492999999999999</v>
      </c>
      <c r="Q20" s="231">
        <v>1.31</v>
      </c>
      <c r="R20" s="231">
        <v>1.2718</v>
      </c>
    </row>
    <row r="21" spans="1:18" ht="14">
      <c r="A21" s="234" t="s">
        <v>348</v>
      </c>
      <c r="B21" s="233" t="s">
        <v>668</v>
      </c>
      <c r="C21" s="232" t="str">
        <f>VLOOKUP(A21,[4]汇总阀门订单!$E:$F,2,0)</f>
        <v>1/8 FIP X 1/8 FIP STRAIGHT NEEDLE VLV LF</v>
      </c>
      <c r="D21" s="232">
        <f>VLOOKUP(A21,'[3]China Valves'!A:E,4,0)</f>
        <v>2070</v>
      </c>
      <c r="E21" s="232" t="str">
        <f>VLOOKUP(A21,'[3]China Valves'!A:E,5,0)</f>
        <v>Brass Valves</v>
      </c>
      <c r="F21" s="267">
        <f t="shared" si="0"/>
        <v>1.213443</v>
      </c>
      <c r="G21" s="231">
        <v>1.1780999999999999</v>
      </c>
      <c r="H21" s="231">
        <v>1.1436999999999999</v>
      </c>
      <c r="I21" s="231">
        <v>1.1104000000000001</v>
      </c>
      <c r="J21" s="231">
        <v>1.0781000000000001</v>
      </c>
      <c r="K21" s="231">
        <v>1.0467</v>
      </c>
      <c r="L21" s="231">
        <v>1.0162</v>
      </c>
      <c r="M21" s="231">
        <v>0.98660000000000003</v>
      </c>
      <c r="N21" s="231">
        <v>0.95789999999999997</v>
      </c>
      <c r="O21" s="231">
        <v>0.93</v>
      </c>
      <c r="P21" s="231">
        <v>0.90290000000000004</v>
      </c>
      <c r="Q21" s="231">
        <v>0.87660000000000005</v>
      </c>
      <c r="R21" s="231">
        <v>0.85099999999999998</v>
      </c>
    </row>
    <row r="22" spans="1:18" ht="14">
      <c r="A22" s="234" t="s">
        <v>349</v>
      </c>
      <c r="B22" s="233" t="s">
        <v>667</v>
      </c>
      <c r="C22" s="232" t="str">
        <f>VLOOKUP(A22,[4]汇总阀门订单!$E:$F,2,0)</f>
        <v>1/4 FIP X 1/4 FIP STRAIGHT NEEDLE VLV LF</v>
      </c>
      <c r="D22" s="232">
        <f>VLOOKUP(A22,'[3]China Valves'!A:E,4,0)</f>
        <v>2070</v>
      </c>
      <c r="E22" s="232" t="str">
        <f>VLOOKUP(A22,'[3]China Valves'!A:E,5,0)</f>
        <v>Brass Valves</v>
      </c>
      <c r="F22" s="267">
        <f t="shared" si="0"/>
        <v>1.8853120000000001</v>
      </c>
      <c r="G22" s="231">
        <v>1.8304</v>
      </c>
      <c r="H22" s="231">
        <v>1.7770999999999999</v>
      </c>
      <c r="I22" s="231">
        <v>1.7254</v>
      </c>
      <c r="J22" s="231">
        <v>1.6751</v>
      </c>
      <c r="K22" s="231">
        <v>1.6263000000000001</v>
      </c>
      <c r="L22" s="231">
        <v>1.5789</v>
      </c>
      <c r="M22" s="231">
        <v>1.5329999999999999</v>
      </c>
      <c r="N22" s="231">
        <v>1.4883</v>
      </c>
      <c r="O22" s="231">
        <v>1.4450000000000001</v>
      </c>
      <c r="P22" s="231">
        <v>1.4029</v>
      </c>
      <c r="Q22" s="231">
        <v>1.3620000000000001</v>
      </c>
      <c r="R22" s="231">
        <v>1.3223</v>
      </c>
    </row>
    <row r="23" spans="1:18" ht="14">
      <c r="A23" s="234" t="s">
        <v>350</v>
      </c>
      <c r="B23" s="233" t="s">
        <v>666</v>
      </c>
      <c r="C23" s="235" t="str">
        <f>B23</f>
        <v>5/16 COMP X 5/16 COMP STRAIGHT NEEDLE VLV LF</v>
      </c>
      <c r="D23" s="232">
        <f>VLOOKUP(A23,'[3]China Valves'!A:E,4,0)</f>
        <v>2070</v>
      </c>
      <c r="E23" s="232" t="str">
        <f>VLOOKUP(A23,'[3]China Valves'!A:E,5,0)</f>
        <v>Brass Valves</v>
      </c>
      <c r="F23" s="267">
        <f t="shared" si="0"/>
        <v>1.6401720000000002</v>
      </c>
      <c r="G23" s="231">
        <v>1.5924</v>
      </c>
      <c r="H23" s="231">
        <v>1.546</v>
      </c>
      <c r="I23" s="231">
        <v>1.5009999999999999</v>
      </c>
      <c r="J23" s="231">
        <v>1.4572000000000001</v>
      </c>
      <c r="K23" s="231">
        <v>1.4148000000000001</v>
      </c>
      <c r="L23" s="231">
        <v>1.3735999999999999</v>
      </c>
      <c r="M23" s="231">
        <v>1.3335999999999999</v>
      </c>
      <c r="N23" s="231">
        <v>1.2947</v>
      </c>
      <c r="O23" s="231">
        <v>1.2569999999999999</v>
      </c>
      <c r="P23" s="231">
        <v>1.2203999999999999</v>
      </c>
      <c r="Q23" s="231">
        <v>1.1849000000000001</v>
      </c>
      <c r="R23" s="231">
        <v>1.1504000000000001</v>
      </c>
    </row>
    <row r="24" spans="1:18" ht="14">
      <c r="A24" s="234" t="s">
        <v>665</v>
      </c>
      <c r="B24" s="233" t="s">
        <v>664</v>
      </c>
      <c r="C24" s="232" t="str">
        <f>VLOOKUP(A24,'[3]China Valves'!$A$3:$E$190,2,0)</f>
        <v>1/4 COMP X 1/8 MIP STRAIGHT NEEDLE VLV L</v>
      </c>
      <c r="D24" s="232">
        <f>VLOOKUP(A24,'[3]China Valves'!A:E,4,0)</f>
        <v>2070</v>
      </c>
      <c r="E24" s="232" t="str">
        <f>VLOOKUP(A24,'[3]China Valves'!A:E,5,0)</f>
        <v>Brass Valves</v>
      </c>
      <c r="F24" s="267">
        <f t="shared" si="0"/>
        <v>1.26484</v>
      </c>
      <c r="G24" s="231">
        <v>1.228</v>
      </c>
      <c r="H24" s="231">
        <v>1.1921999999999999</v>
      </c>
      <c r="I24" s="231">
        <v>1.1575</v>
      </c>
      <c r="J24" s="231">
        <v>1.1237999999999999</v>
      </c>
      <c r="K24" s="231">
        <v>1.0911</v>
      </c>
      <c r="L24" s="231">
        <v>1.0592999999999999</v>
      </c>
      <c r="M24" s="231">
        <v>1.0284</v>
      </c>
      <c r="N24" s="231">
        <v>0.99850000000000005</v>
      </c>
      <c r="O24" s="231">
        <v>0.96940000000000004</v>
      </c>
      <c r="P24" s="231">
        <v>0.94120000000000004</v>
      </c>
      <c r="Q24" s="231">
        <v>0.91369999999999996</v>
      </c>
      <c r="R24" s="231">
        <v>0.8871</v>
      </c>
    </row>
    <row r="25" spans="1:18" ht="14">
      <c r="A25" s="234" t="s">
        <v>663</v>
      </c>
      <c r="B25" s="233" t="s">
        <v>662</v>
      </c>
      <c r="C25" s="232" t="str">
        <f>VLOOKUP(A25,'[3]China Valves'!$A$3:$E$190,2,0)</f>
        <v>1/4 COMP X 1/4 MIP STRAIGHT NEEDLE VLV L</v>
      </c>
      <c r="D25" s="232">
        <f>VLOOKUP(A25,'[3]China Valves'!A:E,4,0)</f>
        <v>2070</v>
      </c>
      <c r="E25" s="232" t="str">
        <f>VLOOKUP(A25,'[3]China Valves'!A:E,5,0)</f>
        <v>Brass Valves</v>
      </c>
      <c r="F25" s="267">
        <f t="shared" si="0"/>
        <v>1.9658580000000001</v>
      </c>
      <c r="G25" s="231">
        <v>1.9086000000000001</v>
      </c>
      <c r="H25" s="231">
        <v>1.853</v>
      </c>
      <c r="I25" s="231">
        <v>1.7989999999999999</v>
      </c>
      <c r="J25" s="231">
        <v>1.7465999999999999</v>
      </c>
      <c r="K25" s="231">
        <v>1.6957</v>
      </c>
      <c r="L25" s="231">
        <v>1.6463000000000001</v>
      </c>
      <c r="M25" s="231">
        <v>1.5984</v>
      </c>
      <c r="N25" s="231">
        <v>1.5518000000000001</v>
      </c>
      <c r="O25" s="231">
        <v>1.5065999999999999</v>
      </c>
      <c r="P25" s="231">
        <v>1.4628000000000001</v>
      </c>
      <c r="Q25" s="231">
        <v>1.4200999999999999</v>
      </c>
      <c r="R25" s="231">
        <v>1.3788</v>
      </c>
    </row>
    <row r="26" spans="1:18" ht="14">
      <c r="A26" s="234" t="s">
        <v>661</v>
      </c>
      <c r="B26" s="233" t="s">
        <v>660</v>
      </c>
      <c r="C26" s="232" t="str">
        <f>VLOOKUP(A26,'[3]China Valves'!$A$3:$E$190,2,0)</f>
        <v>3/8 COMP X 1/4 MIP STRAIGHT NEEDLE VLV L</v>
      </c>
      <c r="D26" s="232">
        <f>VLOOKUP(A26,'[3]China Valves'!A:E,4,0)</f>
        <v>2070</v>
      </c>
      <c r="E26" s="232" t="str">
        <f>VLOOKUP(A26,'[3]China Valves'!A:E,5,0)</f>
        <v>Brass Valves</v>
      </c>
      <c r="F26" s="267">
        <f t="shared" si="0"/>
        <v>1.9349580000000002</v>
      </c>
      <c r="G26" s="231">
        <v>1.8786</v>
      </c>
      <c r="H26" s="231">
        <v>1.8239000000000001</v>
      </c>
      <c r="I26" s="231">
        <v>1.7707999999999999</v>
      </c>
      <c r="J26" s="231">
        <v>1.7192000000000001</v>
      </c>
      <c r="K26" s="231">
        <v>1.6691</v>
      </c>
      <c r="L26" s="231">
        <v>1.6205000000000001</v>
      </c>
      <c r="M26" s="231">
        <v>1.5732999999999999</v>
      </c>
      <c r="N26" s="231">
        <v>1.5275000000000001</v>
      </c>
      <c r="O26" s="231">
        <v>1.4830000000000001</v>
      </c>
      <c r="P26" s="231">
        <v>1.4398</v>
      </c>
      <c r="Q26" s="231">
        <v>1.3978999999999999</v>
      </c>
      <c r="R26" s="231">
        <v>1.3572</v>
      </c>
    </row>
    <row r="27" spans="1:18" ht="14">
      <c r="A27" s="234" t="s">
        <v>659</v>
      </c>
      <c r="B27" s="233" t="s">
        <v>658</v>
      </c>
      <c r="C27" s="232" t="str">
        <f>VLOOKUP(A27,'[3]China Valves'!$A$3:$E$190,2,0)</f>
        <v>1/2 C X 1/2 FIP       DI ELECTRIC UNION</v>
      </c>
      <c r="D27" s="232">
        <f>VLOOKUP(A27,'[3]China Valves'!A:E,4,0)</f>
        <v>7040</v>
      </c>
      <c r="E27" s="232" t="str">
        <f>VLOOKUP(A27,'[3]China Valves'!A:E,5,0)</f>
        <v>Water Heater Specialty Items</v>
      </c>
      <c r="F27" s="267">
        <f t="shared" si="0"/>
        <v>1.294195</v>
      </c>
      <c r="G27" s="231">
        <v>1.2565</v>
      </c>
      <c r="H27" s="231">
        <v>1.2379</v>
      </c>
      <c r="I27" s="231">
        <v>1.2196</v>
      </c>
      <c r="J27" s="231">
        <v>1.2016</v>
      </c>
      <c r="K27" s="231">
        <v>1.1838</v>
      </c>
      <c r="L27" s="231">
        <v>1.1664000000000001</v>
      </c>
      <c r="M27" s="231">
        <v>1.1491</v>
      </c>
      <c r="N27" s="231">
        <v>1.1321000000000001</v>
      </c>
      <c r="O27" s="231">
        <v>1.1153999999999999</v>
      </c>
      <c r="P27" s="231">
        <v>1.0989</v>
      </c>
      <c r="Q27" s="231">
        <v>1.0827</v>
      </c>
      <c r="R27" s="231">
        <v>1.0667</v>
      </c>
    </row>
    <row r="28" spans="1:18" ht="14">
      <c r="A28" s="234" t="s">
        <v>657</v>
      </c>
      <c r="B28" s="233" t="s">
        <v>656</v>
      </c>
      <c r="C28" s="232" t="str">
        <f>VLOOKUP(A28,[4]汇总阀门订单!$E:$F,2,0)</f>
        <v>1/2 C X 3/4 FIP       DI ELECTRIC UNION</v>
      </c>
      <c r="D28" s="232">
        <v>7040</v>
      </c>
      <c r="E28" s="232" t="s">
        <v>351</v>
      </c>
      <c r="F28" s="267">
        <f t="shared" si="0"/>
        <v>1.5959850000000002</v>
      </c>
      <c r="G28" s="231">
        <v>1.5495000000000001</v>
      </c>
      <c r="H28" s="231">
        <v>1.5266</v>
      </c>
      <c r="I28" s="231">
        <v>1.504</v>
      </c>
      <c r="J28" s="231">
        <v>1.4818</v>
      </c>
      <c r="K28" s="231">
        <v>1.4599</v>
      </c>
      <c r="L28" s="231">
        <v>1.4382999999999999</v>
      </c>
      <c r="M28" s="231">
        <v>1.417</v>
      </c>
      <c r="N28" s="231">
        <v>1.3960999999999999</v>
      </c>
      <c r="O28" s="231">
        <v>1.3754999999999999</v>
      </c>
      <c r="P28" s="231">
        <v>1.3551</v>
      </c>
      <c r="Q28" s="231">
        <v>1.3351</v>
      </c>
      <c r="R28" s="231">
        <v>1.3153999999999999</v>
      </c>
    </row>
    <row r="29" spans="1:18" ht="14">
      <c r="A29" s="234" t="s">
        <v>655</v>
      </c>
      <c r="B29" s="233" t="s">
        <v>530</v>
      </c>
      <c r="C29" s="232" t="str">
        <f>VLOOKUP(A29,'[3]China Valves'!$A$3:$E$190,2,0)</f>
        <v>3/4 C X 3/4 FIP       DI ELECTRIC UNION</v>
      </c>
      <c r="D29" s="232">
        <f>VLOOKUP(A29,'[3]China Valves'!A:E,4,0)</f>
        <v>7040</v>
      </c>
      <c r="E29" s="232" t="str">
        <f>VLOOKUP(A29,'[3]China Valves'!A:E,5,0)</f>
        <v>Water Heater Specialty Items</v>
      </c>
      <c r="F29" s="267">
        <f t="shared" si="0"/>
        <v>1.6050490000000002</v>
      </c>
      <c r="G29" s="231">
        <v>1.5583</v>
      </c>
      <c r="H29" s="231">
        <v>1.5353000000000001</v>
      </c>
      <c r="I29" s="231">
        <v>1.5125999999999999</v>
      </c>
      <c r="J29" s="231">
        <v>1.4903</v>
      </c>
      <c r="K29" s="231">
        <v>1.4681999999999999</v>
      </c>
      <c r="L29" s="231">
        <v>1.4464999999999999</v>
      </c>
      <c r="M29" s="231">
        <v>1.4252</v>
      </c>
      <c r="N29" s="231">
        <v>1.4040999999999999</v>
      </c>
      <c r="O29" s="231">
        <v>1.3834</v>
      </c>
      <c r="P29" s="231">
        <v>1.3629</v>
      </c>
      <c r="Q29" s="231">
        <v>1.3428</v>
      </c>
      <c r="R29" s="231">
        <v>1.3229</v>
      </c>
    </row>
    <row r="30" spans="1:18" ht="14">
      <c r="A30" s="234" t="s">
        <v>654</v>
      </c>
      <c r="B30" s="233" t="s">
        <v>509</v>
      </c>
      <c r="C30" s="232" t="str">
        <f>VLOOKUP(A30,'[3]China Valves'!$A$3:$E$190,2,0)</f>
        <v>1 C X 1 FIP           DI ELECTRIC UNION</v>
      </c>
      <c r="D30" s="232">
        <f>VLOOKUP(A30,'[3]China Valves'!A:E,4,0)</f>
        <v>7040</v>
      </c>
      <c r="E30" s="232" t="str">
        <f>VLOOKUP(A30,'[3]China Valves'!A:E,5,0)</f>
        <v>Water Heater Specialty Items</v>
      </c>
      <c r="F30" s="267">
        <f t="shared" si="0"/>
        <v>2.5995140000000001</v>
      </c>
      <c r="G30" s="231">
        <v>2.5238</v>
      </c>
      <c r="H30" s="231">
        <v>2.4864999999999999</v>
      </c>
      <c r="I30" s="231">
        <v>2.4497</v>
      </c>
      <c r="J30" s="231">
        <v>2.4135</v>
      </c>
      <c r="K30" s="231">
        <v>2.3778999999999999</v>
      </c>
      <c r="L30" s="231">
        <v>2.3426999999999998</v>
      </c>
      <c r="M30" s="231">
        <v>2.3081</v>
      </c>
      <c r="N30" s="231">
        <v>2.274</v>
      </c>
      <c r="O30" s="231">
        <v>2.2404000000000002</v>
      </c>
      <c r="P30" s="231">
        <v>2.2073</v>
      </c>
      <c r="Q30" s="231">
        <v>2.1747000000000001</v>
      </c>
      <c r="R30" s="231">
        <v>2.1425000000000001</v>
      </c>
    </row>
    <row r="31" spans="1:18" ht="14">
      <c r="A31" s="234" t="s">
        <v>653</v>
      </c>
      <c r="B31" s="233" t="s">
        <v>527</v>
      </c>
      <c r="C31" s="232" t="str">
        <f>VLOOKUP(A31,'[3]China Valves'!$A$3:$E$190,2,0)</f>
        <v>1 1/4 C X 1 1/4 FIP   DI ELECTRIC UNION</v>
      </c>
      <c r="D31" s="232">
        <f>VLOOKUP(A31,'[3]China Valves'!A:E,4,0)</f>
        <v>7040</v>
      </c>
      <c r="E31" s="232" t="str">
        <f>VLOOKUP(A31,'[3]China Valves'!A:E,5,0)</f>
        <v>Water Heater Specialty Items</v>
      </c>
      <c r="F31" s="267">
        <f t="shared" si="0"/>
        <v>3.7620749999999998</v>
      </c>
      <c r="G31" s="231">
        <v>3.6524999999999999</v>
      </c>
      <c r="H31" s="231">
        <v>3.5985</v>
      </c>
      <c r="I31" s="231">
        <v>3.5453000000000001</v>
      </c>
      <c r="J31" s="231">
        <v>3.4929000000000001</v>
      </c>
      <c r="K31" s="231">
        <v>3.4413</v>
      </c>
      <c r="L31" s="231">
        <v>3.3904999999999998</v>
      </c>
      <c r="M31" s="231">
        <v>3.3403999999999998</v>
      </c>
      <c r="N31" s="231">
        <v>3.2909999999999999</v>
      </c>
      <c r="O31" s="231">
        <v>3.2423999999999999</v>
      </c>
      <c r="P31" s="231">
        <v>3.1943999999999999</v>
      </c>
      <c r="Q31" s="231">
        <v>3.1472000000000002</v>
      </c>
      <c r="R31" s="231">
        <v>3.1006999999999998</v>
      </c>
    </row>
    <row r="32" spans="1:18" ht="14">
      <c r="A32" s="234" t="s">
        <v>652</v>
      </c>
      <c r="B32" s="233" t="s">
        <v>525</v>
      </c>
      <c r="C32" s="232" t="str">
        <f>VLOOKUP(A32,'[3]China Valves'!$A$3:$E$190,2,0)</f>
        <v>1 1/2 C X 1 1/2 FIP   DI ELECTRIC UNION</v>
      </c>
      <c r="D32" s="232">
        <f>VLOOKUP(A32,'[3]China Valves'!A:E,4,0)</f>
        <v>7040</v>
      </c>
      <c r="E32" s="232" t="str">
        <f>VLOOKUP(A32,'[3]China Valves'!A:E,5,0)</f>
        <v>Water Heater Specialty Items</v>
      </c>
      <c r="F32" s="267">
        <f t="shared" si="0"/>
        <v>5.7017710000000008</v>
      </c>
      <c r="G32" s="231">
        <v>5.5357000000000003</v>
      </c>
      <c r="H32" s="231">
        <v>5.4539</v>
      </c>
      <c r="I32" s="231">
        <v>5.3733000000000004</v>
      </c>
      <c r="J32" s="231">
        <v>5.2938999999999998</v>
      </c>
      <c r="K32" s="231">
        <v>5.2156000000000002</v>
      </c>
      <c r="L32" s="231">
        <v>5.1386000000000003</v>
      </c>
      <c r="M32" s="231">
        <v>5.0625999999999998</v>
      </c>
      <c r="N32" s="231">
        <v>4.9878</v>
      </c>
      <c r="O32" s="231">
        <v>4.9141000000000004</v>
      </c>
      <c r="P32" s="231">
        <v>4.8414999999999999</v>
      </c>
      <c r="Q32" s="231">
        <v>4.7698999999999998</v>
      </c>
      <c r="R32" s="231">
        <v>4.6993999999999998</v>
      </c>
    </row>
    <row r="33" spans="1:18" ht="14">
      <c r="A33" s="234" t="s">
        <v>651</v>
      </c>
      <c r="B33" s="233" t="s">
        <v>532</v>
      </c>
      <c r="C33" s="232" t="str">
        <f>VLOOKUP(A33,'[3]China Valves'!$A$3:$E$190,2,0)</f>
        <v>2 C X 2 FIP           DI ELECTRIC UNION</v>
      </c>
      <c r="D33" s="232">
        <f>VLOOKUP(A33,'[3]China Valves'!A:E,4,0)</f>
        <v>7040</v>
      </c>
      <c r="E33" s="232" t="str">
        <f>VLOOKUP(A33,'[3]China Valves'!A:E,5,0)</f>
        <v>Water Heater Specialty Items</v>
      </c>
      <c r="F33" s="267">
        <f t="shared" si="0"/>
        <v>9.6842660000000009</v>
      </c>
      <c r="G33" s="231">
        <v>9.4022000000000006</v>
      </c>
      <c r="H33" s="231">
        <v>9.2632999999999992</v>
      </c>
      <c r="I33" s="231">
        <v>9.1264000000000003</v>
      </c>
      <c r="J33" s="231">
        <v>8.9915000000000003</v>
      </c>
      <c r="K33" s="231">
        <v>8.8585999999999991</v>
      </c>
      <c r="L33" s="231">
        <v>8.7277000000000005</v>
      </c>
      <c r="M33" s="231">
        <v>8.5986999999999991</v>
      </c>
      <c r="N33" s="231">
        <v>8.4717000000000002</v>
      </c>
      <c r="O33" s="231">
        <v>8.3465000000000007</v>
      </c>
      <c r="P33" s="231">
        <v>8.2231000000000005</v>
      </c>
      <c r="Q33" s="231">
        <v>8.1015999999999995</v>
      </c>
      <c r="R33" s="231">
        <v>7.9819000000000004</v>
      </c>
    </row>
    <row r="34" spans="1:18" ht="14">
      <c r="A34" s="234" t="s">
        <v>352</v>
      </c>
      <c r="B34" s="233" t="s">
        <v>650</v>
      </c>
      <c r="C34" s="232" t="str">
        <f>VLOOKUP(A34,[4]汇总阀门订单!$E:$F,2,0)</f>
        <v>3/4 C X 3/4 MIP DIELECTRIC UNION LF</v>
      </c>
      <c r="D34" s="232">
        <f>VLOOKUP(A34,'[3]China Valves'!A:E,4,0)</f>
        <v>7040</v>
      </c>
      <c r="E34" s="232" t="str">
        <f>VLOOKUP(A34,'[3]China Valves'!A:E,5,0)</f>
        <v>Water Heater Specialty Items</v>
      </c>
      <c r="F34" s="267">
        <f t="shared" si="0"/>
        <v>2.1378680000000001</v>
      </c>
      <c r="G34" s="231">
        <v>2.0756000000000001</v>
      </c>
      <c r="H34" s="231">
        <v>2.0449999999999999</v>
      </c>
      <c r="I34" s="231">
        <v>2.0146999999999999</v>
      </c>
      <c r="J34" s="231">
        <v>1.9850000000000001</v>
      </c>
      <c r="K34" s="231">
        <v>1.9556</v>
      </c>
      <c r="L34" s="231">
        <v>1.9267000000000001</v>
      </c>
      <c r="M34" s="231">
        <v>1.8983000000000001</v>
      </c>
      <c r="N34" s="231">
        <v>1.8702000000000001</v>
      </c>
      <c r="O34" s="231">
        <v>1.8426</v>
      </c>
      <c r="P34" s="231">
        <v>1.8152999999999999</v>
      </c>
      <c r="Q34" s="231">
        <v>1.7885</v>
      </c>
      <c r="R34" s="231">
        <v>1.7621</v>
      </c>
    </row>
    <row r="35" spans="1:18" ht="14">
      <c r="A35" s="234">
        <v>5781204049802</v>
      </c>
      <c r="B35" s="233" t="s">
        <v>627</v>
      </c>
      <c r="C35" s="232" t="str">
        <f>VLOOKUP(A35,'[3]China Valves'!$A$3:$E$190,2,0)</f>
        <v>1/4 FIP X 1/4 FIP JMFI 750 BALL VALVE FP</v>
      </c>
      <c r="D35" s="232">
        <f>VLOOKUP(A35,'[3]China Valves'!A:E,4,0)</f>
        <v>11011</v>
      </c>
      <c r="E35" s="232" t="str">
        <f>VLOOKUP(A35,'[3]China Valves'!A:E,5,0)</f>
        <v>Brass Ball Valves</v>
      </c>
      <c r="F35" s="267">
        <f t="shared" si="0"/>
        <v>2.0066459999999999</v>
      </c>
      <c r="G35" s="231">
        <v>1.9481999999999999</v>
      </c>
      <c r="H35" s="231">
        <v>1.8914</v>
      </c>
      <c r="I35" s="231">
        <v>1.8364</v>
      </c>
      <c r="J35" s="231">
        <v>1.7828999999999999</v>
      </c>
      <c r="K35" s="231">
        <v>1.7309000000000001</v>
      </c>
      <c r="L35" s="231">
        <v>1.6805000000000001</v>
      </c>
      <c r="M35" s="231">
        <v>1.6315999999999999</v>
      </c>
      <c r="N35" s="231">
        <v>1.5841000000000001</v>
      </c>
      <c r="O35" s="231">
        <v>1.5379</v>
      </c>
      <c r="P35" s="231">
        <v>1.4931000000000001</v>
      </c>
      <c r="Q35" s="231">
        <v>1.4496</v>
      </c>
      <c r="R35" s="231">
        <v>1.4074</v>
      </c>
    </row>
    <row r="36" spans="1:18" ht="14">
      <c r="A36" s="234">
        <v>5781206069802</v>
      </c>
      <c r="B36" s="233" t="s">
        <v>626</v>
      </c>
      <c r="C36" s="232" t="str">
        <f>VLOOKUP(A36,'[3]China Valves'!$A$3:$E$190,2,0)</f>
        <v>3/8 FIP X 3/8 FIP JMFI 750 BALL VALVE FP</v>
      </c>
      <c r="D36" s="232">
        <f>VLOOKUP(A36,'[3]China Valves'!A:E,4,0)</f>
        <v>11011</v>
      </c>
      <c r="E36" s="232" t="str">
        <f>VLOOKUP(A36,'[3]China Valves'!A:E,5,0)</f>
        <v>Brass Ball Valves</v>
      </c>
      <c r="F36" s="267">
        <f t="shared" si="0"/>
        <v>2.0066459999999999</v>
      </c>
      <c r="G36" s="231">
        <v>1.9481999999999999</v>
      </c>
      <c r="H36" s="231">
        <v>1.8914</v>
      </c>
      <c r="I36" s="231">
        <v>1.8364</v>
      </c>
      <c r="J36" s="231">
        <v>1.7828999999999999</v>
      </c>
      <c r="K36" s="231">
        <v>1.7309000000000001</v>
      </c>
      <c r="L36" s="231">
        <v>1.6805000000000001</v>
      </c>
      <c r="M36" s="231">
        <v>1.6315999999999999</v>
      </c>
      <c r="N36" s="231">
        <v>1.5841000000000001</v>
      </c>
      <c r="O36" s="231">
        <v>1.5379</v>
      </c>
      <c r="P36" s="231">
        <v>1.4931000000000001</v>
      </c>
      <c r="Q36" s="231">
        <v>1.4496</v>
      </c>
      <c r="R36" s="231">
        <v>1.4074</v>
      </c>
    </row>
    <row r="37" spans="1:18" ht="14">
      <c r="A37" s="234">
        <v>5781208089802</v>
      </c>
      <c r="B37" s="233" t="s">
        <v>649</v>
      </c>
      <c r="C37" s="232" t="str">
        <f>VLOOKUP(A37,'[3]China Valves'!$A$3:$E$190,2,0)</f>
        <v>1/2 FIP X 1/2 FIP JMFI 750 BALL VALVE FU</v>
      </c>
      <c r="D37" s="232">
        <f>VLOOKUP(A37,'[3]China Valves'!A:E,4,0)</f>
        <v>11011</v>
      </c>
      <c r="E37" s="232" t="str">
        <f>VLOOKUP(A37,'[3]China Valves'!A:E,5,0)</f>
        <v>Brass Ball Valves</v>
      </c>
      <c r="F37" s="267">
        <f t="shared" si="0"/>
        <v>3.0681640000000003</v>
      </c>
      <c r="G37" s="231">
        <v>2.9788000000000001</v>
      </c>
      <c r="H37" s="231">
        <v>2.8919999999999999</v>
      </c>
      <c r="I37" s="231">
        <v>2.8077999999999999</v>
      </c>
      <c r="J37" s="231">
        <v>2.726</v>
      </c>
      <c r="K37" s="231">
        <v>2.6465999999999998</v>
      </c>
      <c r="L37" s="231">
        <v>2.5695000000000001</v>
      </c>
      <c r="M37" s="231">
        <v>2.4946999999999999</v>
      </c>
      <c r="N37" s="231">
        <v>2.4220000000000002</v>
      </c>
      <c r="O37" s="231">
        <v>2.3515000000000001</v>
      </c>
      <c r="P37" s="231">
        <v>2.2829999999999999</v>
      </c>
      <c r="Q37" s="231">
        <v>2.2164999999999999</v>
      </c>
      <c r="R37" s="231">
        <v>2.1518999999999999</v>
      </c>
    </row>
    <row r="38" spans="1:18" ht="14">
      <c r="A38" s="234">
        <v>5781212129802</v>
      </c>
      <c r="B38" s="233" t="s">
        <v>530</v>
      </c>
      <c r="C38" s="232" t="str">
        <f>VLOOKUP(A38,'[3]China Valves'!$A$3:$E$190,2,0)</f>
        <v>3/4 FIP X 3/4 FIP JMFI 750 BALL VALVE FU</v>
      </c>
      <c r="D38" s="232">
        <f>VLOOKUP(A38,'[3]China Valves'!A:E,4,0)</f>
        <v>11011</v>
      </c>
      <c r="E38" s="232" t="str">
        <f>VLOOKUP(A38,'[3]China Valves'!A:E,5,0)</f>
        <v>Brass Ball Valves</v>
      </c>
      <c r="F38" s="267">
        <f t="shared" si="0"/>
        <v>5.2329150000000002</v>
      </c>
      <c r="G38" s="231">
        <v>5.0804999999999998</v>
      </c>
      <c r="H38" s="231">
        <v>4.9325000000000001</v>
      </c>
      <c r="I38" s="231">
        <v>4.7888000000000002</v>
      </c>
      <c r="J38" s="231">
        <v>4.6494</v>
      </c>
      <c r="K38" s="231">
        <v>4.5138999999999996</v>
      </c>
      <c r="L38" s="231">
        <v>4.3825000000000003</v>
      </c>
      <c r="M38" s="231">
        <v>4.2548000000000004</v>
      </c>
      <c r="N38" s="231">
        <v>4.1308999999999996</v>
      </c>
      <c r="O38" s="231">
        <v>4.0106000000000002</v>
      </c>
      <c r="P38" s="231">
        <v>3.8938000000000001</v>
      </c>
      <c r="Q38" s="231">
        <v>3.7804000000000002</v>
      </c>
      <c r="R38" s="231">
        <v>3.6701999999999999</v>
      </c>
    </row>
    <row r="39" spans="1:18" ht="14">
      <c r="A39" s="234">
        <v>5781216169802</v>
      </c>
      <c r="B39" s="233" t="s">
        <v>509</v>
      </c>
      <c r="C39" s="232" t="str">
        <f>VLOOKUP(A39,'[3]China Valves'!$A$3:$E$190,2,0)</f>
        <v>1 FIP X 1 FIP JMFI CSA 750 BALL VALVE FU</v>
      </c>
      <c r="D39" s="232">
        <f>VLOOKUP(A39,'[3]China Valves'!A:E,4,0)</f>
        <v>11011</v>
      </c>
      <c r="E39" s="232" t="str">
        <f>VLOOKUP(A39,'[3]China Valves'!A:E,5,0)</f>
        <v>Brass Ball Valves</v>
      </c>
      <c r="F39" s="267">
        <f t="shared" si="0"/>
        <v>7.5268280000000001</v>
      </c>
      <c r="G39" s="231">
        <v>7.3075999999999999</v>
      </c>
      <c r="H39" s="231">
        <v>7.0948000000000002</v>
      </c>
      <c r="I39" s="231">
        <v>6.8880999999999997</v>
      </c>
      <c r="J39" s="231">
        <v>6.6875</v>
      </c>
      <c r="K39" s="231">
        <v>6.4927000000000001</v>
      </c>
      <c r="L39" s="231">
        <v>6.3036000000000003</v>
      </c>
      <c r="M39" s="231">
        <v>6.12</v>
      </c>
      <c r="N39" s="231">
        <v>5.9417999999999997</v>
      </c>
      <c r="O39" s="231">
        <v>5.7686999999999999</v>
      </c>
      <c r="P39" s="231">
        <v>5.6006999999999998</v>
      </c>
      <c r="Q39" s="231">
        <v>5.4375</v>
      </c>
      <c r="R39" s="231">
        <v>5.2792000000000003</v>
      </c>
    </row>
    <row r="40" spans="1:18" ht="14">
      <c r="A40" s="234">
        <v>5781220209802</v>
      </c>
      <c r="B40" s="233" t="s">
        <v>527</v>
      </c>
      <c r="C40" s="232" t="str">
        <f>VLOOKUP(A40,'[3]China Valves'!$A$3:$E$190,2,0)</f>
        <v>1 1/4 FIP X 1 1/4 FIP 750 FULL PORT BALL</v>
      </c>
      <c r="D40" s="232">
        <f>VLOOKUP(A40,'[3]China Valves'!A:E,4,0)</f>
        <v>11011</v>
      </c>
      <c r="E40" s="232" t="str">
        <f>VLOOKUP(A40,'[3]China Valves'!A:E,5,0)</f>
        <v>Brass Ball Valves</v>
      </c>
      <c r="F40" s="267">
        <f t="shared" si="0"/>
        <v>11.728198000000001</v>
      </c>
      <c r="G40" s="231">
        <v>11.3866</v>
      </c>
      <c r="H40" s="231">
        <v>11.0549</v>
      </c>
      <c r="I40" s="231">
        <v>10.732900000000001</v>
      </c>
      <c r="J40" s="231">
        <v>10.420299999999999</v>
      </c>
      <c r="K40" s="231">
        <v>10.1168</v>
      </c>
      <c r="L40" s="231">
        <v>9.8221000000000007</v>
      </c>
      <c r="M40" s="231">
        <v>9.5360999999999994</v>
      </c>
      <c r="N40" s="231">
        <v>9.2583000000000002</v>
      </c>
      <c r="O40" s="231">
        <v>8.9886999999999997</v>
      </c>
      <c r="P40" s="231">
        <v>8.7268000000000008</v>
      </c>
      <c r="Q40" s="231">
        <v>8.4726999999999997</v>
      </c>
      <c r="R40" s="231">
        <v>8.2258999999999993</v>
      </c>
    </row>
    <row r="41" spans="1:18" ht="14">
      <c r="A41" s="234">
        <v>5781224249802</v>
      </c>
      <c r="B41" s="233" t="s">
        <v>525</v>
      </c>
      <c r="C41" s="232" t="str">
        <f>VLOOKUP(A41,'[3]China Valves'!$A$3:$E$190,2,0)</f>
        <v>1 1/2 FIP X 1 1/2 FIP 750 FULL PORT BALL</v>
      </c>
      <c r="D41" s="232">
        <f>VLOOKUP(A41,'[3]China Valves'!A:E,4,0)</f>
        <v>11011</v>
      </c>
      <c r="E41" s="232" t="str">
        <f>VLOOKUP(A41,'[3]China Valves'!A:E,5,0)</f>
        <v>Brass Ball Valves</v>
      </c>
      <c r="F41" s="267">
        <f t="shared" si="0"/>
        <v>15.799479</v>
      </c>
      <c r="G41" s="231">
        <v>15.3393</v>
      </c>
      <c r="H41" s="231">
        <v>14.8925</v>
      </c>
      <c r="I41" s="231">
        <v>14.4588</v>
      </c>
      <c r="J41" s="231">
        <v>14.037599999999999</v>
      </c>
      <c r="K41" s="231">
        <v>13.6288</v>
      </c>
      <c r="L41" s="231">
        <v>13.2318</v>
      </c>
      <c r="M41" s="231">
        <v>12.846399999999999</v>
      </c>
      <c r="N41" s="231">
        <v>12.472300000000001</v>
      </c>
      <c r="O41" s="231">
        <v>12.109</v>
      </c>
      <c r="P41" s="231">
        <v>11.7563</v>
      </c>
      <c r="Q41" s="231">
        <v>11.4139</v>
      </c>
      <c r="R41" s="231">
        <v>11.0814</v>
      </c>
    </row>
    <row r="42" spans="1:18" ht="14">
      <c r="A42" s="234">
        <v>5781232329802</v>
      </c>
      <c r="B42" s="233" t="s">
        <v>532</v>
      </c>
      <c r="C42" s="232" t="str">
        <f>VLOOKUP(A42,'[3]China Valves'!$A$3:$E$190,2,0)</f>
        <v>2 FIP X 2 FIP JMFI CSA 750 FULL PORT BAL</v>
      </c>
      <c r="D42" s="232">
        <f>VLOOKUP(A42,'[3]China Valves'!A:E,4,0)</f>
        <v>11011</v>
      </c>
      <c r="E42" s="232" t="str">
        <f>VLOOKUP(A42,'[3]China Valves'!A:E,5,0)</f>
        <v>Brass Ball Valves</v>
      </c>
      <c r="F42" s="267">
        <f t="shared" si="0"/>
        <v>22.366655999999999</v>
      </c>
      <c r="G42" s="231">
        <v>21.715199999999999</v>
      </c>
      <c r="H42" s="231">
        <v>21.082699999999999</v>
      </c>
      <c r="I42" s="231">
        <v>20.468699999999998</v>
      </c>
      <c r="J42" s="231">
        <v>19.872499999999999</v>
      </c>
      <c r="K42" s="231">
        <v>19.293700000000001</v>
      </c>
      <c r="L42" s="231">
        <v>18.7317</v>
      </c>
      <c r="M42" s="231">
        <v>18.186199999999999</v>
      </c>
      <c r="N42" s="231">
        <v>17.656500000000001</v>
      </c>
      <c r="O42" s="231">
        <v>17.142199999999999</v>
      </c>
      <c r="P42" s="231">
        <v>16.642900000000001</v>
      </c>
      <c r="Q42" s="231">
        <v>16.158200000000001</v>
      </c>
      <c r="R42" s="231">
        <v>15.6875</v>
      </c>
    </row>
    <row r="43" spans="1:18" ht="14">
      <c r="A43" s="234">
        <v>5781236369802</v>
      </c>
      <c r="B43" s="233" t="s">
        <v>648</v>
      </c>
      <c r="C43" s="232" t="str">
        <f>VLOOKUP(A43,'[3]China Valves'!$A$3:$E$190,2,0)</f>
        <v>2 1/2 FIP X 2 1/2 FIP JMFI CSA 750 FP BA</v>
      </c>
      <c r="D43" s="232">
        <f>VLOOKUP(A43,'[3]China Valves'!A:E,4,0)</f>
        <v>11011</v>
      </c>
      <c r="E43" s="232" t="str">
        <f>VLOOKUP(A43,'[3]China Valves'!A:E,5,0)</f>
        <v>Brass Ball Valves</v>
      </c>
      <c r="F43" s="267">
        <f t="shared" si="0"/>
        <v>50.181806000000002</v>
      </c>
      <c r="G43" s="231">
        <v>48.720199999999998</v>
      </c>
      <c r="H43" s="231">
        <v>47.301099999999998</v>
      </c>
      <c r="I43" s="231">
        <v>45.923400000000001</v>
      </c>
      <c r="J43" s="231">
        <v>44.585900000000002</v>
      </c>
      <c r="K43" s="231">
        <v>43.287199999999999</v>
      </c>
      <c r="L43" s="231">
        <v>42.026400000000002</v>
      </c>
      <c r="M43" s="231">
        <v>40.802399999999999</v>
      </c>
      <c r="N43" s="231">
        <v>39.613999999999997</v>
      </c>
      <c r="O43" s="231">
        <v>38.460099999999997</v>
      </c>
      <c r="P43" s="231">
        <v>37.3399</v>
      </c>
      <c r="Q43" s="231">
        <v>36.252400000000002</v>
      </c>
      <c r="R43" s="231">
        <v>35.1965</v>
      </c>
    </row>
    <row r="44" spans="1:18" ht="14">
      <c r="A44" s="234">
        <v>5781238389802</v>
      </c>
      <c r="B44" s="233" t="s">
        <v>647</v>
      </c>
      <c r="C44" s="232" t="str">
        <f>VLOOKUP(A44,'[3]China Valves'!$A$3:$E$190,2,0)</f>
        <v>3 FIP X 3 FIP JMFI CSA 750 FULL PORT BAL</v>
      </c>
      <c r="D44" s="232">
        <f>VLOOKUP(A44,'[3]China Valves'!A:E,4,0)</f>
        <v>11011</v>
      </c>
      <c r="E44" s="232" t="str">
        <f>VLOOKUP(A44,'[3]China Valves'!A:E,5,0)</f>
        <v>Brass Ball Valves</v>
      </c>
      <c r="F44" s="267">
        <f t="shared" si="0"/>
        <v>71.686248999999989</v>
      </c>
      <c r="G44" s="231">
        <v>69.598299999999995</v>
      </c>
      <c r="H44" s="231">
        <v>67.571200000000005</v>
      </c>
      <c r="I44" s="231">
        <v>65.603099999999998</v>
      </c>
      <c r="J44" s="231">
        <v>63.692300000000003</v>
      </c>
      <c r="K44" s="231">
        <v>61.837200000000003</v>
      </c>
      <c r="L44" s="231">
        <v>60.036099999999998</v>
      </c>
      <c r="M44" s="231">
        <v>58.287500000000001</v>
      </c>
      <c r="N44" s="231">
        <v>56.589799999999997</v>
      </c>
      <c r="O44" s="231">
        <v>54.941600000000001</v>
      </c>
      <c r="P44" s="231">
        <v>53.341299999999997</v>
      </c>
      <c r="Q44" s="231">
        <v>51.787700000000001</v>
      </c>
      <c r="R44" s="231">
        <v>50.279299999999999</v>
      </c>
    </row>
    <row r="45" spans="1:18" ht="14">
      <c r="A45" s="234">
        <v>5781242429802</v>
      </c>
      <c r="B45" s="233" t="s">
        <v>602</v>
      </c>
      <c r="C45" s="232" t="str">
        <f>VLOOKUP(A45,'[3]China Valves'!$A$3:$E$190,2,0)</f>
        <v>4 FIP X 4 FIP JMFI CSA 750 FULL PORT BAL</v>
      </c>
      <c r="D45" s="232">
        <f>VLOOKUP(A45,'[3]China Valves'!A:E,4,0)</f>
        <v>11011</v>
      </c>
      <c r="E45" s="232" t="str">
        <f>VLOOKUP(A45,'[3]China Valves'!A:E,5,0)</f>
        <v>Brass Ball Valves</v>
      </c>
      <c r="F45" s="267">
        <f t="shared" si="0"/>
        <v>121.878252</v>
      </c>
      <c r="G45" s="231">
        <v>118.3284</v>
      </c>
      <c r="H45" s="231">
        <v>114.88200000000001</v>
      </c>
      <c r="I45" s="231">
        <v>111.5359</v>
      </c>
      <c r="J45" s="231">
        <v>108.2873</v>
      </c>
      <c r="K45" s="231">
        <v>105.13330000000001</v>
      </c>
      <c r="L45" s="231">
        <v>102.0711</v>
      </c>
      <c r="M45" s="231">
        <v>99.098200000000006</v>
      </c>
      <c r="N45" s="231">
        <v>96.211799999999997</v>
      </c>
      <c r="O45" s="231">
        <v>93.409499999999994</v>
      </c>
      <c r="P45" s="231">
        <v>90.688900000000004</v>
      </c>
      <c r="Q45" s="231">
        <v>88.047499999999999</v>
      </c>
      <c r="R45" s="231">
        <v>85.483000000000004</v>
      </c>
    </row>
    <row r="46" spans="1:18" ht="14">
      <c r="A46" s="234">
        <v>7179706089802</v>
      </c>
      <c r="B46" s="233" t="s">
        <v>646</v>
      </c>
      <c r="C46" s="232" t="str">
        <f>VLOOKUP(A46,'[3]China Valves'!$A$3:$E$190,2,0)</f>
        <v>3/8 FL X 1/2 MIP 2 PC JMFI GAS VALVE</v>
      </c>
      <c r="D46" s="232">
        <f>VLOOKUP(A46,'[3]China Valves'!A:E,4,0)</f>
        <v>11070</v>
      </c>
      <c r="E46" s="232" t="str">
        <f>VLOOKUP(A46,'[3]China Valves'!A:E,5,0)</f>
        <v>Gas Valves</v>
      </c>
      <c r="F46" s="267">
        <f t="shared" si="0"/>
        <v>1.8781019999999999</v>
      </c>
      <c r="G46" s="231">
        <v>1.8233999999999999</v>
      </c>
      <c r="H46" s="231">
        <v>1.7703</v>
      </c>
      <c r="I46" s="231">
        <v>1.7186999999999999</v>
      </c>
      <c r="J46" s="231">
        <v>1.6687000000000001</v>
      </c>
      <c r="K46" s="231">
        <v>1.62</v>
      </c>
      <c r="L46" s="231">
        <v>1.5729</v>
      </c>
      <c r="M46" s="231">
        <v>1.5270999999999999</v>
      </c>
      <c r="N46" s="231">
        <v>1.4825999999999999</v>
      </c>
      <c r="O46" s="231">
        <v>1.4394</v>
      </c>
      <c r="P46" s="231">
        <v>1.3975</v>
      </c>
      <c r="Q46" s="231">
        <v>1.3568</v>
      </c>
      <c r="R46" s="231">
        <v>1.3171999999999999</v>
      </c>
    </row>
    <row r="47" spans="1:18" ht="14">
      <c r="A47" s="234">
        <v>7179708089802</v>
      </c>
      <c r="B47" s="233" t="s">
        <v>645</v>
      </c>
      <c r="C47" s="235" t="str">
        <f>B47</f>
        <v>1/2" Flare x 1/2" MIP</v>
      </c>
      <c r="D47" s="232">
        <v>11070</v>
      </c>
      <c r="E47" s="232" t="s">
        <v>357</v>
      </c>
      <c r="F47" s="267">
        <f t="shared" si="0"/>
        <v>2.0866769999999999</v>
      </c>
      <c r="G47" s="231">
        <v>2.0259</v>
      </c>
      <c r="H47" s="231">
        <v>1.9669000000000001</v>
      </c>
      <c r="I47" s="231">
        <v>1.9097</v>
      </c>
      <c r="J47" s="231">
        <v>1.8540000000000001</v>
      </c>
      <c r="K47" s="231">
        <v>1.8</v>
      </c>
      <c r="L47" s="231">
        <v>1.7476</v>
      </c>
      <c r="M47" s="231">
        <v>1.6967000000000001</v>
      </c>
      <c r="N47" s="231">
        <v>1.6473</v>
      </c>
      <c r="O47" s="231">
        <v>1.5992999999999999</v>
      </c>
      <c r="P47" s="231">
        <v>1.5527</v>
      </c>
      <c r="Q47" s="231">
        <v>1.5075000000000001</v>
      </c>
      <c r="R47" s="231">
        <v>1.4636</v>
      </c>
    </row>
    <row r="48" spans="1:18" ht="14">
      <c r="A48" s="234">
        <v>7179506069802</v>
      </c>
      <c r="B48" s="233" t="s">
        <v>644</v>
      </c>
      <c r="C48" s="232" t="str">
        <f>VLOOKUP(A48,'[3]China Valves'!$A$3:$E$190,2,0)</f>
        <v>3/8 FL X 3/8 FL 2 PC JMFI GAS VALVE</v>
      </c>
      <c r="D48" s="232">
        <f>VLOOKUP(A48,'[3]China Valves'!A:E,4,0)</f>
        <v>11070</v>
      </c>
      <c r="E48" s="232" t="str">
        <f>VLOOKUP(A48,'[3]China Valves'!A:E,5,0)</f>
        <v>Gas Valves</v>
      </c>
      <c r="F48" s="267">
        <f t="shared" si="0"/>
        <v>1.9625620000000001</v>
      </c>
      <c r="G48" s="231">
        <v>1.9054</v>
      </c>
      <c r="H48" s="231">
        <v>1.8499000000000001</v>
      </c>
      <c r="I48" s="231">
        <v>1.796</v>
      </c>
      <c r="J48" s="231">
        <v>1.7437</v>
      </c>
      <c r="K48" s="231">
        <v>1.6929000000000001</v>
      </c>
      <c r="L48" s="231">
        <v>1.6435999999999999</v>
      </c>
      <c r="M48" s="231">
        <v>1.5958000000000001</v>
      </c>
      <c r="N48" s="231">
        <v>1.5492999999999999</v>
      </c>
      <c r="O48" s="231">
        <v>1.5042</v>
      </c>
      <c r="P48" s="231">
        <v>1.4602999999999999</v>
      </c>
      <c r="Q48" s="231">
        <v>1.4177999999999999</v>
      </c>
      <c r="R48" s="231">
        <v>1.3765000000000001</v>
      </c>
    </row>
    <row r="49" spans="1:18" ht="14">
      <c r="A49" s="234">
        <v>7179508089802</v>
      </c>
      <c r="B49" s="233" t="s">
        <v>643</v>
      </c>
      <c r="C49" s="232" t="str">
        <f>VLOOKUP(A49,'[3]China Valves'!$A$3:$E$190,2,0)</f>
        <v>1/2 FL X 1/2 FL 2 PC JMFI GAS VALVE</v>
      </c>
      <c r="D49" s="232">
        <f>VLOOKUP(A49,'[3]China Valves'!A:E,4,0)</f>
        <v>11070</v>
      </c>
      <c r="E49" s="232" t="str">
        <f>VLOOKUP(A49,'[3]China Valves'!A:E,5,0)</f>
        <v>Gas Valves</v>
      </c>
      <c r="F49" s="267">
        <f t="shared" si="0"/>
        <v>2.2536400000000003</v>
      </c>
      <c r="G49" s="231">
        <v>2.1880000000000002</v>
      </c>
      <c r="H49" s="231">
        <v>2.1242999999999999</v>
      </c>
      <c r="I49" s="231">
        <v>2.0623999999999998</v>
      </c>
      <c r="J49" s="231">
        <v>2.0023</v>
      </c>
      <c r="K49" s="231">
        <v>1.944</v>
      </c>
      <c r="L49" s="231">
        <v>1.8874</v>
      </c>
      <c r="M49" s="231">
        <v>1.8324</v>
      </c>
      <c r="N49" s="231">
        <v>1.7789999999999999</v>
      </c>
      <c r="O49" s="231">
        <v>1.7272000000000001</v>
      </c>
      <c r="P49" s="231">
        <v>1.6769000000000001</v>
      </c>
      <c r="Q49" s="231">
        <v>1.6281000000000001</v>
      </c>
      <c r="R49" s="231">
        <v>1.5807</v>
      </c>
    </row>
    <row r="50" spans="1:18" ht="14">
      <c r="A50" s="234">
        <v>7179510109802</v>
      </c>
      <c r="B50" s="233" t="s">
        <v>642</v>
      </c>
      <c r="C50" s="232" t="str">
        <f>VLOOKUP(A50,'[3]China Valves'!$A$3:$E$190,2,0)</f>
        <v>5/8 FL X 5/8 FL 2 PC JMFI GAS VALVE</v>
      </c>
      <c r="D50" s="232">
        <f>VLOOKUP(A50,'[3]China Valves'!A:E,4,0)</f>
        <v>11070</v>
      </c>
      <c r="E50" s="232" t="str">
        <f>VLOOKUP(A50,'[3]China Valves'!A:E,5,0)</f>
        <v>Gas Valves</v>
      </c>
      <c r="F50" s="267">
        <f t="shared" si="0"/>
        <v>3.2831250000000001</v>
      </c>
      <c r="G50" s="231">
        <v>3.1875</v>
      </c>
      <c r="H50" s="231">
        <v>3.0947</v>
      </c>
      <c r="I50" s="231">
        <v>3.0045000000000002</v>
      </c>
      <c r="J50" s="231">
        <v>2.9169999999999998</v>
      </c>
      <c r="K50" s="231">
        <v>2.8321000000000001</v>
      </c>
      <c r="L50" s="231">
        <v>2.7496</v>
      </c>
      <c r="M50" s="231">
        <v>2.6695000000000002</v>
      </c>
      <c r="N50" s="231">
        <v>2.5916999999999999</v>
      </c>
      <c r="O50" s="231">
        <v>2.5163000000000002</v>
      </c>
      <c r="P50" s="231">
        <v>2.4430000000000001</v>
      </c>
      <c r="Q50" s="231">
        <v>2.3717999999999999</v>
      </c>
      <c r="R50" s="231">
        <v>2.3027000000000002</v>
      </c>
    </row>
    <row r="51" spans="1:18" ht="14">
      <c r="A51" s="234">
        <v>7178006069802</v>
      </c>
      <c r="B51" s="233" t="s">
        <v>641</v>
      </c>
      <c r="C51" s="232" t="str">
        <f>VLOOKUP(A51,'[3]China Valves'!$A$3:$E$190,2,0)</f>
        <v>3/8 FIP X 3/8 FIP 2 PC JMFI GAS VALVE</v>
      </c>
      <c r="D51" s="232">
        <f>VLOOKUP(A51,'[3]China Valves'!A:E,4,0)</f>
        <v>11070</v>
      </c>
      <c r="E51" s="232" t="str">
        <f>VLOOKUP(A51,'[3]China Valves'!A:E,5,0)</f>
        <v>Gas Valves</v>
      </c>
      <c r="F51" s="267">
        <f t="shared" si="0"/>
        <v>1.8584290000000001</v>
      </c>
      <c r="G51" s="231">
        <v>1.8043</v>
      </c>
      <c r="H51" s="231">
        <v>1.7517</v>
      </c>
      <c r="I51" s="231">
        <v>1.7007000000000001</v>
      </c>
      <c r="J51" s="231">
        <v>1.6511</v>
      </c>
      <c r="K51" s="231">
        <v>1.6031</v>
      </c>
      <c r="L51" s="231">
        <v>1.5564</v>
      </c>
      <c r="M51" s="231">
        <v>1.5109999999999999</v>
      </c>
      <c r="N51" s="231">
        <v>1.4670000000000001</v>
      </c>
      <c r="O51" s="231">
        <v>1.4242999999999999</v>
      </c>
      <c r="P51" s="231">
        <v>1.3828</v>
      </c>
      <c r="Q51" s="231">
        <v>1.3425</v>
      </c>
      <c r="R51" s="231">
        <v>1.3033999999999999</v>
      </c>
    </row>
    <row r="52" spans="1:18" ht="14">
      <c r="A52" s="234">
        <v>7178008089802</v>
      </c>
      <c r="B52" s="233" t="s">
        <v>640</v>
      </c>
      <c r="C52" s="232" t="str">
        <f>VLOOKUP(A52,'[3]China Valves'!$A$3:$E$190,2,0)</f>
        <v>1/2 FIP X 1/2 FIP 2 PC JMFI 600 GAS VALV</v>
      </c>
      <c r="D52" s="232">
        <f>VLOOKUP(A52,'[3]China Valves'!A:E,4,0)</f>
        <v>11070</v>
      </c>
      <c r="E52" s="232" t="str">
        <f>VLOOKUP(A52,'[3]China Valves'!A:E,5,0)</f>
        <v>Gas Valves</v>
      </c>
      <c r="F52" s="267">
        <f t="shared" si="0"/>
        <v>2.0652530000000002</v>
      </c>
      <c r="G52" s="231">
        <v>2.0051000000000001</v>
      </c>
      <c r="H52" s="231">
        <v>1.9467000000000001</v>
      </c>
      <c r="I52" s="231">
        <v>1.89</v>
      </c>
      <c r="J52" s="231">
        <v>1.8349</v>
      </c>
      <c r="K52" s="231">
        <v>1.7815000000000001</v>
      </c>
      <c r="L52" s="231">
        <v>1.7296</v>
      </c>
      <c r="M52" s="231">
        <v>1.6792</v>
      </c>
      <c r="N52" s="231">
        <v>1.6303000000000001</v>
      </c>
      <c r="O52" s="231">
        <v>1.5828</v>
      </c>
      <c r="P52" s="231">
        <v>1.5367</v>
      </c>
      <c r="Q52" s="231">
        <v>1.492</v>
      </c>
      <c r="R52" s="231">
        <v>1.4484999999999999</v>
      </c>
    </row>
    <row r="53" spans="1:18" ht="14">
      <c r="A53" s="234">
        <v>7178012129802</v>
      </c>
      <c r="B53" s="233" t="s">
        <v>639</v>
      </c>
      <c r="C53" s="232" t="str">
        <f>VLOOKUP(A53,'[3]China Valves'!$A$3:$E$190,2,0)</f>
        <v>3/4 FIP X 3/4 FIP 2 PC JMFI 600 GAS VALV</v>
      </c>
      <c r="D53" s="232">
        <f>VLOOKUP(A53,'[3]China Valves'!A:E,4,0)</f>
        <v>11070</v>
      </c>
      <c r="E53" s="232" t="str">
        <f>VLOOKUP(A53,'[3]China Valves'!A:E,5,0)</f>
        <v>Gas Valves</v>
      </c>
      <c r="F53" s="267">
        <f t="shared" si="0"/>
        <v>3.0822750000000001</v>
      </c>
      <c r="G53" s="231">
        <v>2.9925000000000002</v>
      </c>
      <c r="H53" s="231">
        <v>2.9053</v>
      </c>
      <c r="I53" s="231">
        <v>2.8207</v>
      </c>
      <c r="J53" s="231">
        <v>2.7385999999999999</v>
      </c>
      <c r="K53" s="231">
        <v>2.6587999999999998</v>
      </c>
      <c r="L53" s="231">
        <v>2.5813999999999999</v>
      </c>
      <c r="M53" s="231">
        <v>2.5062000000000002</v>
      </c>
      <c r="N53" s="231">
        <v>2.4331999999999998</v>
      </c>
      <c r="O53" s="231">
        <v>2.3622999999999998</v>
      </c>
      <c r="P53" s="231">
        <v>2.2934999999999999</v>
      </c>
      <c r="Q53" s="231">
        <v>2.2267000000000001</v>
      </c>
      <c r="R53" s="231">
        <v>2.1617999999999999</v>
      </c>
    </row>
    <row r="54" spans="1:18" ht="14">
      <c r="A54" s="234">
        <v>7178016169802</v>
      </c>
      <c r="B54" s="233" t="s">
        <v>638</v>
      </c>
      <c r="C54" s="232" t="str">
        <f>VLOOKUP(A54,'[3]China Valves'!$A$3:$E$190,2,0)</f>
        <v>1 FIP X 1 FIP 2 PC JMFI GAS VALVE</v>
      </c>
      <c r="D54" s="232">
        <f>VLOOKUP(A54,'[3]China Valves'!A:E,4,0)</f>
        <v>11070</v>
      </c>
      <c r="E54" s="232" t="str">
        <f>VLOOKUP(A54,'[3]China Valves'!A:E,5,0)</f>
        <v>Gas Valves</v>
      </c>
      <c r="F54" s="267">
        <f t="shared" si="0"/>
        <v>4.6935039999999999</v>
      </c>
      <c r="G54" s="231">
        <v>4.5568</v>
      </c>
      <c r="H54" s="231">
        <v>4.4241000000000001</v>
      </c>
      <c r="I54" s="231">
        <v>4.2952000000000004</v>
      </c>
      <c r="J54" s="231">
        <v>4.1700999999999997</v>
      </c>
      <c r="K54" s="231">
        <v>4.0487000000000002</v>
      </c>
      <c r="L54" s="231">
        <v>3.9306999999999999</v>
      </c>
      <c r="M54" s="231">
        <v>3.8163</v>
      </c>
      <c r="N54" s="231">
        <v>3.7050999999999998</v>
      </c>
      <c r="O54" s="231">
        <v>3.5972</v>
      </c>
      <c r="P54" s="231">
        <v>3.4923999999999999</v>
      </c>
      <c r="Q54" s="231">
        <v>3.3906999999999998</v>
      </c>
      <c r="R54" s="231">
        <v>3.2919</v>
      </c>
    </row>
    <row r="55" spans="1:18" ht="14">
      <c r="A55" s="234">
        <v>7191206069802</v>
      </c>
      <c r="B55" s="233" t="s">
        <v>637</v>
      </c>
      <c r="C55" s="232" t="str">
        <f>VLOOKUP(A55,'[3]China Valves'!$A$3:$E$190,2,0)</f>
        <v>3/8 FL X 3/8 FIP 2 PC JMFI GAS VALVE</v>
      </c>
      <c r="D55" s="232">
        <f>VLOOKUP(A55,'[3]China Valves'!A:E,4,0)</f>
        <v>11070</v>
      </c>
      <c r="E55" s="232" t="str">
        <f>VLOOKUP(A55,'[3]China Valves'!A:E,5,0)</f>
        <v>Gas Valves</v>
      </c>
      <c r="F55" s="267">
        <f t="shared" si="0"/>
        <v>1.6833290000000001</v>
      </c>
      <c r="G55" s="231">
        <v>1.6343000000000001</v>
      </c>
      <c r="H55" s="231">
        <v>1.5867</v>
      </c>
      <c r="I55" s="231">
        <v>1.5405</v>
      </c>
      <c r="J55" s="231">
        <v>1.4956</v>
      </c>
      <c r="K55" s="231">
        <v>1.452</v>
      </c>
      <c r="L55" s="231">
        <v>1.4097</v>
      </c>
      <c r="M55" s="231">
        <v>1.3687</v>
      </c>
      <c r="N55" s="231">
        <v>1.3288</v>
      </c>
      <c r="O55" s="231">
        <v>1.2901</v>
      </c>
      <c r="P55" s="231">
        <v>1.2524999999999999</v>
      </c>
      <c r="Q55" s="231">
        <v>1.2161</v>
      </c>
      <c r="R55" s="231">
        <v>1.1806000000000001</v>
      </c>
    </row>
    <row r="56" spans="1:18" ht="14">
      <c r="A56" s="234">
        <v>7191206089802</v>
      </c>
      <c r="B56" s="233" t="s">
        <v>636</v>
      </c>
      <c r="C56" s="232" t="str">
        <f>VLOOKUP(A56,'[3]China Valves'!$A$3:$E$190,2,0)</f>
        <v>3/8 FL X 1/2 FIP 2 PC JMFI 600 GAS VALVE</v>
      </c>
      <c r="D56" s="232">
        <f>VLOOKUP(A56,'[3]China Valves'!A:E,4,0)</f>
        <v>11070</v>
      </c>
      <c r="E56" s="232" t="str">
        <f>VLOOKUP(A56,'[3]China Valves'!A:E,5,0)</f>
        <v>Gas Valves</v>
      </c>
      <c r="F56" s="267">
        <f t="shared" si="0"/>
        <v>2.0449619999999999</v>
      </c>
      <c r="G56" s="231">
        <v>1.9854000000000001</v>
      </c>
      <c r="H56" s="231">
        <v>1.9276</v>
      </c>
      <c r="I56" s="231">
        <v>1.8714999999999999</v>
      </c>
      <c r="J56" s="231">
        <v>1.8169999999999999</v>
      </c>
      <c r="K56" s="231">
        <v>1.764</v>
      </c>
      <c r="L56" s="231">
        <v>1.7126999999999999</v>
      </c>
      <c r="M56" s="231">
        <v>1.6628000000000001</v>
      </c>
      <c r="N56" s="231">
        <v>1.6143000000000001</v>
      </c>
      <c r="O56" s="231">
        <v>1.5672999999999999</v>
      </c>
      <c r="P56" s="231">
        <v>1.5217000000000001</v>
      </c>
      <c r="Q56" s="231">
        <v>1.4774</v>
      </c>
      <c r="R56" s="231">
        <v>1.4342999999999999</v>
      </c>
    </row>
    <row r="57" spans="1:18" ht="14">
      <c r="A57" s="234">
        <v>7191208089802</v>
      </c>
      <c r="B57" s="233" t="s">
        <v>635</v>
      </c>
      <c r="C57" s="232" t="str">
        <f>VLOOKUP(A57,'[3]China Valves'!$A$3:$E$190,2,0)</f>
        <v>1/2 FL X 1/2 FIP 2 PC JMFI 600 GAS VALVE</v>
      </c>
      <c r="D57" s="232">
        <f>VLOOKUP(A57,'[3]China Valves'!A:E,4,0)</f>
        <v>11070</v>
      </c>
      <c r="E57" s="232" t="str">
        <f>VLOOKUP(A57,'[3]China Valves'!A:E,5,0)</f>
        <v>Gas Valves</v>
      </c>
      <c r="F57" s="267">
        <f t="shared" si="0"/>
        <v>2.198947</v>
      </c>
      <c r="G57" s="231">
        <v>2.1349</v>
      </c>
      <c r="H57" s="231">
        <v>2.0727000000000002</v>
      </c>
      <c r="I57" s="231">
        <v>2.0124</v>
      </c>
      <c r="J57" s="231">
        <v>1.9537</v>
      </c>
      <c r="K57" s="231">
        <v>1.8968</v>
      </c>
      <c r="L57" s="231">
        <v>1.8415999999999999</v>
      </c>
      <c r="M57" s="231">
        <v>1.788</v>
      </c>
      <c r="N57" s="231">
        <v>1.7359</v>
      </c>
      <c r="O57" s="231">
        <v>1.6853</v>
      </c>
      <c r="P57" s="231">
        <v>1.6362000000000001</v>
      </c>
      <c r="Q57" s="231">
        <v>1.5886</v>
      </c>
      <c r="R57" s="231">
        <v>1.5423</v>
      </c>
    </row>
    <row r="58" spans="1:18" ht="14">
      <c r="A58" s="261">
        <v>7191208129802</v>
      </c>
      <c r="B58" s="233" t="s">
        <v>634</v>
      </c>
      <c r="C58" s="232" t="str">
        <f>VLOOKUP(A58,'[3]China Valves'!$A$3:$E$190,2,0)</f>
        <v>1/2 FL X 3/4 FIP 2 PC JMFI GAS VALVE</v>
      </c>
      <c r="D58" s="232">
        <f>VLOOKUP(A58,'[3]China Valves'!A:E,4,0)</f>
        <v>11070</v>
      </c>
      <c r="E58" s="232" t="str">
        <f>VLOOKUP(A58,'[3]China Valves'!A:E,5,0)</f>
        <v>Gas Valves</v>
      </c>
      <c r="F58" s="267">
        <f t="shared" si="0"/>
        <v>3.3248400000000005</v>
      </c>
      <c r="G58" s="231">
        <v>3.2280000000000002</v>
      </c>
      <c r="H58" s="231">
        <v>3.1339999999999999</v>
      </c>
      <c r="I58" s="231">
        <v>3.0427</v>
      </c>
      <c r="J58" s="231">
        <v>2.9540999999999999</v>
      </c>
      <c r="K58" s="231">
        <v>2.8681000000000001</v>
      </c>
      <c r="L58" s="231">
        <v>2.7845</v>
      </c>
      <c r="M58" s="231">
        <v>2.7033999999999998</v>
      </c>
      <c r="N58" s="231">
        <v>2.6246999999999998</v>
      </c>
      <c r="O58" s="231">
        <v>2.5482</v>
      </c>
      <c r="P58" s="231">
        <v>2.4740000000000002</v>
      </c>
      <c r="Q58" s="231">
        <v>2.4020000000000001</v>
      </c>
      <c r="R58" s="231">
        <v>2.3319999999999999</v>
      </c>
    </row>
    <row r="59" spans="1:18" ht="14">
      <c r="A59" s="234">
        <v>7191215089802</v>
      </c>
      <c r="B59" s="233" t="s">
        <v>633</v>
      </c>
      <c r="C59" s="232" t="str">
        <f>VLOOKUP(A59,'[3]China Valves'!$A$3:$E$190,2,0)</f>
        <v>15/16 FL X 1/2 FIP 2 PC JMFI GAS VALVE</v>
      </c>
      <c r="D59" s="232">
        <f>VLOOKUP(A59,'[3]China Valves'!A:E,4,0)</f>
        <v>11070</v>
      </c>
      <c r="E59" s="232" t="str">
        <f>VLOOKUP(A59,'[3]China Valves'!A:E,5,0)</f>
        <v>Gas Valves</v>
      </c>
      <c r="F59" s="267">
        <f t="shared" si="0"/>
        <v>2.670172</v>
      </c>
      <c r="G59" s="231">
        <v>2.5924</v>
      </c>
      <c r="H59" s="231">
        <v>2.5169000000000001</v>
      </c>
      <c r="I59" s="231">
        <v>2.4436</v>
      </c>
      <c r="J59" s="231">
        <v>2.3723999999999998</v>
      </c>
      <c r="K59" s="231">
        <v>2.3033000000000001</v>
      </c>
      <c r="L59" s="231">
        <v>2.2362000000000002</v>
      </c>
      <c r="M59" s="231">
        <v>2.1711</v>
      </c>
      <c r="N59" s="231">
        <v>2.1078000000000001</v>
      </c>
      <c r="O59" s="231">
        <v>2.0465</v>
      </c>
      <c r="P59" s="231">
        <v>1.9869000000000001</v>
      </c>
      <c r="Q59" s="231">
        <v>1.929</v>
      </c>
      <c r="R59" s="231">
        <v>1.8728</v>
      </c>
    </row>
    <row r="60" spans="1:18" ht="14">
      <c r="A60" s="234">
        <v>7191215129802</v>
      </c>
      <c r="B60" s="233" t="s">
        <v>632</v>
      </c>
      <c r="C60" s="232" t="str">
        <f>VLOOKUP(A60,'[3]China Valves'!$A$3:$E$190,2,0)</f>
        <v>15/16 FL X 3/4 FIP 2 PC JMFI GAS VALVE</v>
      </c>
      <c r="D60" s="232">
        <f>VLOOKUP(A60,'[3]China Valves'!A:E,4,0)</f>
        <v>11070</v>
      </c>
      <c r="E60" s="232" t="str">
        <f>VLOOKUP(A60,'[3]China Valves'!A:E,5,0)</f>
        <v>Gas Valves</v>
      </c>
      <c r="F60" s="267">
        <f t="shared" si="0"/>
        <v>3.184863</v>
      </c>
      <c r="G60" s="231">
        <v>3.0920999999999998</v>
      </c>
      <c r="H60" s="231">
        <v>3.0021</v>
      </c>
      <c r="I60" s="231">
        <v>2.9146000000000001</v>
      </c>
      <c r="J60" s="231">
        <v>2.8298000000000001</v>
      </c>
      <c r="K60" s="231">
        <v>2.7473000000000001</v>
      </c>
      <c r="L60" s="231">
        <v>2.6673</v>
      </c>
      <c r="M60" s="231">
        <v>2.5895999999999999</v>
      </c>
      <c r="N60" s="231">
        <v>2.5142000000000002</v>
      </c>
      <c r="O60" s="231">
        <v>2.4409999999999998</v>
      </c>
      <c r="P60" s="231">
        <v>2.3698999999999999</v>
      </c>
      <c r="Q60" s="231">
        <v>2.3008000000000002</v>
      </c>
      <c r="R60" s="231">
        <v>2.2338</v>
      </c>
    </row>
    <row r="61" spans="1:18" ht="14">
      <c r="A61" s="234" t="s">
        <v>15</v>
      </c>
      <c r="B61" s="233" t="s">
        <v>631</v>
      </c>
      <c r="C61" s="232" t="str">
        <f>VLOOKUP(A61,[4]汇总阀门订单!$E:$F,2,0)</f>
        <v>1/2 C X 1/2 C FULL PORT BALL VALVE LEAD</v>
      </c>
      <c r="D61" s="232">
        <f>VLOOKUP(A61,'[3]China Valves'!A:E,4,0)</f>
        <v>11011</v>
      </c>
      <c r="E61" s="232" t="str">
        <f>VLOOKUP(A61,'[3]China Valves'!A:E,5,0)</f>
        <v>Brass Ball Valves</v>
      </c>
      <c r="F61" s="267">
        <f t="shared" si="0"/>
        <v>3.1802280000000001</v>
      </c>
      <c r="G61" s="231">
        <v>3.0876000000000001</v>
      </c>
      <c r="H61" s="231">
        <v>2.9977</v>
      </c>
      <c r="I61" s="231">
        <v>2.9104000000000001</v>
      </c>
      <c r="J61" s="231">
        <v>2.8256000000000001</v>
      </c>
      <c r="K61" s="231">
        <v>2.7433000000000001</v>
      </c>
      <c r="L61" s="231">
        <v>2.6634000000000002</v>
      </c>
      <c r="M61" s="231">
        <v>2.5857999999999999</v>
      </c>
      <c r="N61" s="231">
        <v>2.5105</v>
      </c>
      <c r="O61" s="231">
        <v>2.4373999999999998</v>
      </c>
      <c r="P61" s="231">
        <v>2.3664000000000001</v>
      </c>
      <c r="Q61" s="231">
        <v>2.2974999999999999</v>
      </c>
      <c r="R61" s="231">
        <v>2.2305999999999999</v>
      </c>
    </row>
    <row r="62" spans="1:18" ht="14">
      <c r="A62" s="234" t="s">
        <v>16</v>
      </c>
      <c r="B62" s="233" t="s">
        <v>530</v>
      </c>
      <c r="C62" s="232" t="str">
        <f>VLOOKUP(A62,[4]汇总阀门订单!$E:$F,2,0)</f>
        <v>3/4 C X 3/4 C FULL PORT BALL VALVE LEAD</v>
      </c>
      <c r="D62" s="232">
        <f>VLOOKUP(A62,'[3]China Valves'!A:E,4,0)</f>
        <v>11011</v>
      </c>
      <c r="E62" s="232" t="str">
        <f>VLOOKUP(A62,'[3]China Valves'!A:E,5,0)</f>
        <v>Brass Ball Valves</v>
      </c>
      <c r="F62" s="267">
        <f t="shared" si="0"/>
        <v>5.7454429999999999</v>
      </c>
      <c r="G62" s="231">
        <v>5.5781000000000001</v>
      </c>
      <c r="H62" s="231">
        <v>5.4156000000000004</v>
      </c>
      <c r="I62" s="231">
        <v>5.2579000000000002</v>
      </c>
      <c r="J62" s="231">
        <v>5.1047000000000002</v>
      </c>
      <c r="K62" s="231">
        <v>4.9561000000000002</v>
      </c>
      <c r="L62" s="231">
        <v>4.8117000000000001</v>
      </c>
      <c r="M62" s="231">
        <v>4.6715999999999998</v>
      </c>
      <c r="N62" s="231">
        <v>4.5354999999999999</v>
      </c>
      <c r="O62" s="231">
        <v>4.4034000000000004</v>
      </c>
      <c r="P62" s="231">
        <v>4.2751000000000001</v>
      </c>
      <c r="Q62" s="231">
        <v>4.1505999999999998</v>
      </c>
      <c r="R62" s="231">
        <v>4.0297000000000001</v>
      </c>
    </row>
    <row r="63" spans="1:18" ht="14">
      <c r="A63" s="234" t="s">
        <v>17</v>
      </c>
      <c r="B63" s="233" t="s">
        <v>509</v>
      </c>
      <c r="C63" s="232" t="str">
        <f>VLOOKUP(A63,[4]汇总阀门订单!$E:$F,2,0)</f>
        <v>1 C X 1 C FULL PORT BALL VALVE LEAD FREE</v>
      </c>
      <c r="D63" s="232">
        <f>VLOOKUP(A63,'[3]China Valves'!A:E,4,0)</f>
        <v>11011</v>
      </c>
      <c r="E63" s="232" t="str">
        <f>VLOOKUP(A63,'[3]China Valves'!A:E,5,0)</f>
        <v>Brass Ball Valves</v>
      </c>
      <c r="F63" s="267">
        <f t="shared" si="0"/>
        <v>9.3849479999999996</v>
      </c>
      <c r="G63" s="231">
        <v>9.1115999999999993</v>
      </c>
      <c r="H63" s="231">
        <v>8.8461999999999996</v>
      </c>
      <c r="I63" s="231">
        <v>8.5885999999999996</v>
      </c>
      <c r="J63" s="231">
        <v>8.3384</v>
      </c>
      <c r="K63" s="231">
        <v>8.0954999999999995</v>
      </c>
      <c r="L63" s="231">
        <v>7.8597999999999999</v>
      </c>
      <c r="M63" s="231">
        <v>7.6307999999999998</v>
      </c>
      <c r="N63" s="231">
        <v>7.4085999999999999</v>
      </c>
      <c r="O63" s="231">
        <v>7.1928000000000001</v>
      </c>
      <c r="P63" s="231">
        <v>6.9832999999999998</v>
      </c>
      <c r="Q63" s="231">
        <v>6.7798999999999996</v>
      </c>
      <c r="R63" s="231">
        <v>6.5823999999999998</v>
      </c>
    </row>
    <row r="64" spans="1:18" ht="14">
      <c r="A64" s="234" t="s">
        <v>18</v>
      </c>
      <c r="B64" s="233" t="s">
        <v>527</v>
      </c>
      <c r="C64" s="232" t="str">
        <f>VLOOKUP(A64,[4]汇总阀门订单!$E:$F,2,0)</f>
        <v>1 1/4 C X 1 1/4 C FULL PORT BALL VALVE L</v>
      </c>
      <c r="D64" s="232">
        <f>VLOOKUP(A64,'[3]China Valves'!A:E,4,0)</f>
        <v>11011</v>
      </c>
      <c r="E64" s="232" t="str">
        <f>VLOOKUP(A64,'[3]China Valves'!A:E,5,0)</f>
        <v>Brass Ball Valves</v>
      </c>
      <c r="F64" s="267">
        <f t="shared" si="0"/>
        <v>11.809671</v>
      </c>
      <c r="G64" s="231">
        <v>11.4657</v>
      </c>
      <c r="H64" s="231">
        <v>11.1317</v>
      </c>
      <c r="I64" s="231">
        <v>10.807499999999999</v>
      </c>
      <c r="J64" s="231">
        <v>10.492699999999999</v>
      </c>
      <c r="K64" s="231">
        <v>10.187099999999999</v>
      </c>
      <c r="L64" s="231">
        <v>9.8903999999999996</v>
      </c>
      <c r="M64" s="231">
        <v>9.6022999999999996</v>
      </c>
      <c r="N64" s="231">
        <v>9.3226999999999993</v>
      </c>
      <c r="O64" s="231">
        <v>9.0510999999999999</v>
      </c>
      <c r="P64" s="231">
        <v>8.7874999999999996</v>
      </c>
      <c r="Q64" s="231">
        <v>8.5315999999999992</v>
      </c>
      <c r="R64" s="231">
        <v>8.2830999999999992</v>
      </c>
    </row>
    <row r="65" spans="1:18" ht="14">
      <c r="A65" s="234" t="s">
        <v>19</v>
      </c>
      <c r="B65" s="233" t="s">
        <v>599</v>
      </c>
      <c r="C65" s="232" t="str">
        <f>VLOOKUP(A65,[4]汇总阀门订单!$E:$F,2,0)</f>
        <v>1 1/2 C X 1 1/2 C FULL PORT BALL VALVE L</v>
      </c>
      <c r="D65" s="232">
        <f>VLOOKUP(A65,'[3]China Valves'!A:E,4,0)</f>
        <v>11011</v>
      </c>
      <c r="E65" s="232" t="str">
        <f>VLOOKUP(A65,'[3]China Valves'!A:E,5,0)</f>
        <v>Brass Ball Valves</v>
      </c>
      <c r="F65" s="267">
        <f t="shared" si="0"/>
        <v>17.846706999999999</v>
      </c>
      <c r="G65" s="231">
        <v>17.326899999999998</v>
      </c>
      <c r="H65" s="231">
        <v>16.822199999999999</v>
      </c>
      <c r="I65" s="231">
        <v>16.3323</v>
      </c>
      <c r="J65" s="231">
        <v>15.8566</v>
      </c>
      <c r="K65" s="231">
        <v>15.3947</v>
      </c>
      <c r="L65" s="231">
        <v>14.946300000000001</v>
      </c>
      <c r="M65" s="231">
        <v>14.510999999999999</v>
      </c>
      <c r="N65" s="231">
        <v>14.0883</v>
      </c>
      <c r="O65" s="231">
        <v>13.678000000000001</v>
      </c>
      <c r="P65" s="231">
        <v>13.2796</v>
      </c>
      <c r="Q65" s="231">
        <v>12.892799999999999</v>
      </c>
      <c r="R65" s="231">
        <v>12.517300000000001</v>
      </c>
    </row>
    <row r="66" spans="1:18" ht="14">
      <c r="A66" s="234" t="s">
        <v>20</v>
      </c>
      <c r="B66" s="233" t="s">
        <v>532</v>
      </c>
      <c r="C66" s="232" t="str">
        <f>VLOOKUP(A66,[4]汇总阀门订单!$E:$F,2,0)</f>
        <v>2 C X 2 C FULL PORT BALL VALVE LEAD FREE</v>
      </c>
      <c r="D66" s="232">
        <f>VLOOKUP(A66,'[3]China Valves'!A:E,4,0)</f>
        <v>11011</v>
      </c>
      <c r="E66" s="232" t="str">
        <f>VLOOKUP(A66,'[3]China Valves'!A:E,5,0)</f>
        <v>Brass Ball Valves</v>
      </c>
      <c r="F66" s="267">
        <f t="shared" si="0"/>
        <v>28.057715000000002</v>
      </c>
      <c r="G66" s="231">
        <v>27.240500000000001</v>
      </c>
      <c r="H66" s="231">
        <v>26.447099999999999</v>
      </c>
      <c r="I66" s="231">
        <v>25.6768</v>
      </c>
      <c r="J66" s="231">
        <v>24.928899999999999</v>
      </c>
      <c r="K66" s="231">
        <v>24.2028</v>
      </c>
      <c r="L66" s="231">
        <v>23.497900000000001</v>
      </c>
      <c r="M66" s="231">
        <v>22.813500000000001</v>
      </c>
      <c r="N66" s="231">
        <v>22.149000000000001</v>
      </c>
      <c r="O66" s="231">
        <v>21.503900000000002</v>
      </c>
      <c r="P66" s="231">
        <v>20.877600000000001</v>
      </c>
      <c r="Q66" s="231">
        <v>20.269500000000001</v>
      </c>
      <c r="R66" s="231">
        <v>19.679099999999998</v>
      </c>
    </row>
    <row r="67" spans="1:18" ht="14">
      <c r="A67" s="234" t="s">
        <v>358</v>
      </c>
      <c r="B67" s="233" t="s">
        <v>630</v>
      </c>
      <c r="C67" s="235" t="str">
        <f>B67</f>
        <v xml:space="preserve">2-1/2" </v>
      </c>
      <c r="D67" s="232">
        <v>11011</v>
      </c>
      <c r="E67" s="232" t="s">
        <v>353</v>
      </c>
      <c r="F67" s="267">
        <f t="shared" si="0"/>
        <v>70.394217000000012</v>
      </c>
      <c r="G67" s="231">
        <v>68.343900000000005</v>
      </c>
      <c r="H67" s="231">
        <v>66.353300000000004</v>
      </c>
      <c r="I67" s="231">
        <v>64.420699999999997</v>
      </c>
      <c r="J67" s="231">
        <v>62.5443</v>
      </c>
      <c r="K67" s="231">
        <v>60.722700000000003</v>
      </c>
      <c r="L67" s="231">
        <v>58.954000000000001</v>
      </c>
      <c r="M67" s="231">
        <v>57.236899999999999</v>
      </c>
      <c r="N67" s="231">
        <v>55.569800000000001</v>
      </c>
      <c r="O67" s="231">
        <v>53.951300000000003</v>
      </c>
      <c r="P67" s="231">
        <v>52.379899999999999</v>
      </c>
      <c r="Q67" s="231">
        <v>50.854300000000002</v>
      </c>
      <c r="R67" s="231">
        <v>49.373100000000001</v>
      </c>
    </row>
    <row r="68" spans="1:18" ht="14">
      <c r="A68" s="234" t="s">
        <v>359</v>
      </c>
      <c r="B68" s="233" t="s">
        <v>629</v>
      </c>
      <c r="C68" s="235" t="str">
        <f>B68</f>
        <v xml:space="preserve">3" </v>
      </c>
      <c r="D68" s="232">
        <v>11011</v>
      </c>
      <c r="E68" s="232" t="s">
        <v>353</v>
      </c>
      <c r="F68" s="267">
        <f t="shared" si="0"/>
        <v>88.714517999999998</v>
      </c>
      <c r="G68" s="231">
        <v>86.130600000000001</v>
      </c>
      <c r="H68" s="231">
        <v>83.622</v>
      </c>
      <c r="I68" s="231">
        <v>81.186400000000006</v>
      </c>
      <c r="J68" s="231">
        <v>78.821700000000007</v>
      </c>
      <c r="K68" s="231">
        <v>76.525999999999996</v>
      </c>
      <c r="L68" s="231">
        <v>74.2971</v>
      </c>
      <c r="M68" s="231">
        <v>72.133099999999999</v>
      </c>
      <c r="N68" s="231">
        <v>70.0321</v>
      </c>
      <c r="O68" s="231">
        <v>67.9923</v>
      </c>
      <c r="P68" s="231">
        <v>66.012</v>
      </c>
      <c r="Q68" s="231">
        <v>64.089299999999994</v>
      </c>
      <c r="R68" s="231">
        <v>62.2226</v>
      </c>
    </row>
    <row r="69" spans="1:18" ht="14">
      <c r="A69" s="234" t="s">
        <v>360</v>
      </c>
      <c r="B69" s="233" t="s">
        <v>628</v>
      </c>
      <c r="C69" s="235" t="str">
        <f>B69</f>
        <v xml:space="preserve">4" </v>
      </c>
      <c r="D69" s="232">
        <v>11011</v>
      </c>
      <c r="E69" s="232" t="s">
        <v>353</v>
      </c>
      <c r="F69" s="267">
        <f t="shared" ref="F69:F132" si="1">G69*1.03</f>
        <v>165.48196300000001</v>
      </c>
      <c r="G69" s="231">
        <v>160.66210000000001</v>
      </c>
      <c r="H69" s="231">
        <v>155.98259999999999</v>
      </c>
      <c r="I69" s="231">
        <v>151.43940000000001</v>
      </c>
      <c r="J69" s="231">
        <v>147.02860000000001</v>
      </c>
      <c r="K69" s="231">
        <v>142.74619999999999</v>
      </c>
      <c r="L69" s="231">
        <v>138.58850000000001</v>
      </c>
      <c r="M69" s="231">
        <v>134.55199999999999</v>
      </c>
      <c r="N69" s="231">
        <v>130.63300000000001</v>
      </c>
      <c r="O69" s="231">
        <v>126.82810000000001</v>
      </c>
      <c r="P69" s="231">
        <v>123.1341</v>
      </c>
      <c r="Q69" s="231">
        <v>119.54770000000001</v>
      </c>
      <c r="R69" s="231">
        <v>116.06570000000001</v>
      </c>
    </row>
    <row r="70" spans="1:18" ht="14">
      <c r="A70" s="234" t="s">
        <v>25</v>
      </c>
      <c r="B70" s="233" t="s">
        <v>627</v>
      </c>
      <c r="C70" s="232" t="str">
        <f>VLOOKUP(A70,[4]汇总阀门订单!$E:$F,2,0)</f>
        <v>1/4 FIP X 1/4 FIP FULL PORT BALL VALVE L</v>
      </c>
      <c r="D70" s="232">
        <f>VLOOKUP(A70,'[3]China Valves'!A:E,4,0)</f>
        <v>11011</v>
      </c>
      <c r="E70" s="232" t="str">
        <f>VLOOKUP(A70,'[3]China Valves'!A:E,5,0)</f>
        <v>Brass Ball Valves</v>
      </c>
      <c r="F70" s="267">
        <f t="shared" si="1"/>
        <v>2.5192770000000002</v>
      </c>
      <c r="G70" s="231">
        <v>2.4459</v>
      </c>
      <c r="H70" s="231">
        <v>2.3746999999999998</v>
      </c>
      <c r="I70" s="231">
        <v>2.3054999999999999</v>
      </c>
      <c r="J70" s="231">
        <v>2.2383999999999999</v>
      </c>
      <c r="K70" s="231">
        <v>2.1732</v>
      </c>
      <c r="L70" s="231">
        <v>2.1099000000000001</v>
      </c>
      <c r="M70" s="231">
        <v>2.0484</v>
      </c>
      <c r="N70" s="231">
        <v>1.9887999999999999</v>
      </c>
      <c r="O70" s="231">
        <v>1.9308000000000001</v>
      </c>
      <c r="P70" s="231">
        <v>1.8746</v>
      </c>
      <c r="Q70" s="231">
        <v>1.82</v>
      </c>
      <c r="R70" s="231">
        <v>1.7669999999999999</v>
      </c>
    </row>
    <row r="71" spans="1:18" ht="14">
      <c r="A71" s="234" t="s">
        <v>26</v>
      </c>
      <c r="B71" s="233" t="s">
        <v>626</v>
      </c>
      <c r="C71" s="232" t="str">
        <f>VLOOKUP(A71,[4]汇总阀门订单!$E:$F,2,0)</f>
        <v>3/8 FIP X 3/8 FIP FULL PORT BALL VALVE L</v>
      </c>
      <c r="D71" s="232">
        <f>VLOOKUP(A71,'[3]China Valves'!A:E,4,0)</f>
        <v>11011</v>
      </c>
      <c r="E71" s="232" t="str">
        <f>VLOOKUP(A71,'[3]China Valves'!A:E,5,0)</f>
        <v>Brass Ball Valves</v>
      </c>
      <c r="F71" s="267">
        <f t="shared" si="1"/>
        <v>2.5192770000000002</v>
      </c>
      <c r="G71" s="231">
        <v>2.4459</v>
      </c>
      <c r="H71" s="231">
        <v>2.3746999999999998</v>
      </c>
      <c r="I71" s="231">
        <v>2.3054999999999999</v>
      </c>
      <c r="J71" s="231">
        <v>2.2383999999999999</v>
      </c>
      <c r="K71" s="231">
        <v>2.1732</v>
      </c>
      <c r="L71" s="231">
        <v>2.1099000000000001</v>
      </c>
      <c r="M71" s="231">
        <v>2.0484</v>
      </c>
      <c r="N71" s="231">
        <v>1.9887999999999999</v>
      </c>
      <c r="O71" s="231">
        <v>1.9308000000000001</v>
      </c>
      <c r="P71" s="231">
        <v>1.8746</v>
      </c>
      <c r="Q71" s="231">
        <v>1.82</v>
      </c>
      <c r="R71" s="231">
        <v>1.7669999999999999</v>
      </c>
    </row>
    <row r="72" spans="1:18" ht="14">
      <c r="A72" s="234" t="s">
        <v>27</v>
      </c>
      <c r="B72" s="233" t="s">
        <v>625</v>
      </c>
      <c r="C72" s="232" t="str">
        <f>VLOOKUP(A72,[4]汇总阀门订单!$E:$F,2,0)</f>
        <v>1/2 FIP X 1/2 FIP FULL PORT BALL VALVE L</v>
      </c>
      <c r="D72" s="232">
        <f>VLOOKUP(A72,'[3]China Valves'!A:E,4,0)</f>
        <v>11011</v>
      </c>
      <c r="E72" s="232" t="str">
        <f>VLOOKUP(A72,'[3]China Valves'!A:E,5,0)</f>
        <v>Brass Ball Valves</v>
      </c>
      <c r="F72" s="267">
        <f t="shared" si="1"/>
        <v>3.6871940000000003</v>
      </c>
      <c r="G72" s="231">
        <v>3.5798000000000001</v>
      </c>
      <c r="H72" s="231">
        <v>3.4756</v>
      </c>
      <c r="I72" s="231">
        <v>3.3742999999999999</v>
      </c>
      <c r="J72" s="231">
        <v>3.2759999999999998</v>
      </c>
      <c r="K72" s="231">
        <v>3.1806000000000001</v>
      </c>
      <c r="L72" s="231">
        <v>3.0880000000000001</v>
      </c>
      <c r="M72" s="231">
        <v>2.9980000000000002</v>
      </c>
      <c r="N72" s="231">
        <v>2.9106999999999998</v>
      </c>
      <c r="O72" s="231">
        <v>2.8258999999999999</v>
      </c>
      <c r="P72" s="231">
        <v>2.7435999999999998</v>
      </c>
      <c r="Q72" s="231">
        <v>2.6637</v>
      </c>
      <c r="R72" s="231">
        <v>2.5861000000000001</v>
      </c>
    </row>
    <row r="73" spans="1:18" ht="14">
      <c r="A73" s="234" t="s">
        <v>28</v>
      </c>
      <c r="B73" s="233" t="s">
        <v>530</v>
      </c>
      <c r="C73" s="232" t="str">
        <f>VLOOKUP(A73,[4]汇总阀门订单!$E:$F,2,0)</f>
        <v>3/4 FIP X 3/4 FIP FULL PORT BALL VALVE L</v>
      </c>
      <c r="D73" s="232">
        <f>VLOOKUP(A73,'[3]China Valves'!A:E,4,0)</f>
        <v>11011</v>
      </c>
      <c r="E73" s="232" t="str">
        <f>VLOOKUP(A73,'[3]China Valves'!A:E,5,0)</f>
        <v>Brass Ball Valves</v>
      </c>
      <c r="F73" s="267">
        <f t="shared" si="1"/>
        <v>6.2889740000000005</v>
      </c>
      <c r="G73" s="231">
        <v>6.1058000000000003</v>
      </c>
      <c r="H73" s="231">
        <v>5.9279000000000002</v>
      </c>
      <c r="I73" s="231">
        <v>5.7553000000000001</v>
      </c>
      <c r="J73" s="231">
        <v>5.5876999999999999</v>
      </c>
      <c r="K73" s="231">
        <v>5.4249000000000001</v>
      </c>
      <c r="L73" s="231">
        <v>5.2668999999999997</v>
      </c>
      <c r="M73" s="231">
        <v>5.1135000000000002</v>
      </c>
      <c r="N73" s="231">
        <v>4.9645999999999999</v>
      </c>
      <c r="O73" s="231">
        <v>4.82</v>
      </c>
      <c r="P73" s="231">
        <v>4.6795999999999998</v>
      </c>
      <c r="Q73" s="231">
        <v>4.5433000000000003</v>
      </c>
      <c r="R73" s="231">
        <v>4.4108999999999998</v>
      </c>
    </row>
    <row r="74" spans="1:18" ht="14">
      <c r="A74" s="234" t="s">
        <v>29</v>
      </c>
      <c r="B74" s="233" t="s">
        <v>509</v>
      </c>
      <c r="C74" s="232" t="str">
        <f>VLOOKUP(A74,[4]汇总阀门订单!$E:$F,2,0)</f>
        <v>1 FIP X 1 FIP FULL PORT BALL VALVE LEAD</v>
      </c>
      <c r="D74" s="232">
        <f>VLOOKUP(A74,'[3]China Valves'!A:E,4,0)</f>
        <v>11011</v>
      </c>
      <c r="E74" s="232" t="str">
        <f>VLOOKUP(A74,'[3]China Valves'!A:E,5,0)</f>
        <v>Brass Ball Valves</v>
      </c>
      <c r="F74" s="267">
        <f t="shared" si="1"/>
        <v>9.0461810000000007</v>
      </c>
      <c r="G74" s="231">
        <v>8.7827000000000002</v>
      </c>
      <c r="H74" s="231">
        <v>8.5268999999999995</v>
      </c>
      <c r="I74" s="231">
        <v>8.2786000000000008</v>
      </c>
      <c r="J74" s="231">
        <v>8.0373999999999999</v>
      </c>
      <c r="K74" s="231">
        <v>7.8033000000000001</v>
      </c>
      <c r="L74" s="231">
        <v>7.5761000000000003</v>
      </c>
      <c r="M74" s="231">
        <v>7.3554000000000004</v>
      </c>
      <c r="N74" s="231">
        <v>7.1412000000000004</v>
      </c>
      <c r="O74" s="231">
        <v>6.9332000000000003</v>
      </c>
      <c r="P74" s="231">
        <v>6.7312000000000003</v>
      </c>
      <c r="Q74" s="231">
        <v>6.5351999999999997</v>
      </c>
      <c r="R74" s="231">
        <v>6.3448000000000002</v>
      </c>
    </row>
    <row r="75" spans="1:18" ht="14">
      <c r="A75" s="234" t="s">
        <v>30</v>
      </c>
      <c r="B75" s="233" t="s">
        <v>527</v>
      </c>
      <c r="C75" s="232" t="str">
        <f>VLOOKUP(A75,[4]汇总阀门订单!$E:$F,2,0)</f>
        <v>1 1/4 FIP X 1 1/4 FIP FP BALL VLV LEAD F</v>
      </c>
      <c r="D75" s="232">
        <f>VLOOKUP(A75,'[3]China Valves'!A:E,4,0)</f>
        <v>11011</v>
      </c>
      <c r="E75" s="232" t="str">
        <f>VLOOKUP(A75,'[3]China Valves'!A:E,5,0)</f>
        <v>Brass Ball Valves</v>
      </c>
      <c r="F75" s="267">
        <f t="shared" si="1"/>
        <v>13.59188</v>
      </c>
      <c r="G75" s="231">
        <v>13.196</v>
      </c>
      <c r="H75" s="231">
        <v>12.8116</v>
      </c>
      <c r="I75" s="231">
        <v>12.438499999999999</v>
      </c>
      <c r="J75" s="231">
        <v>12.0762</v>
      </c>
      <c r="K75" s="231">
        <v>11.724500000000001</v>
      </c>
      <c r="L75" s="231">
        <v>11.382999999999999</v>
      </c>
      <c r="M75" s="231">
        <v>11.051399999999999</v>
      </c>
      <c r="N75" s="231">
        <v>10.7295</v>
      </c>
      <c r="O75" s="231">
        <v>10.417</v>
      </c>
      <c r="P75" s="231">
        <v>10.1136</v>
      </c>
      <c r="Q75" s="231">
        <v>9.8190000000000008</v>
      </c>
      <c r="R75" s="231">
        <v>9.5330999999999992</v>
      </c>
    </row>
    <row r="76" spans="1:18" ht="14">
      <c r="A76" s="234" t="s">
        <v>31</v>
      </c>
      <c r="B76" s="233" t="s">
        <v>525</v>
      </c>
      <c r="C76" s="232" t="str">
        <f>VLOOKUP(A76,[4]汇总阀门订单!$E:$F,2,0)</f>
        <v>1 1/2 FIP X 1 1/2 FIP FP BALL VALVE LEAD</v>
      </c>
      <c r="D76" s="232">
        <f>VLOOKUP(A76,'[3]China Valves'!A:E,4,0)</f>
        <v>11011</v>
      </c>
      <c r="E76" s="232" t="str">
        <f>VLOOKUP(A76,'[3]China Valves'!A:E,5,0)</f>
        <v>Brass Ball Valves</v>
      </c>
      <c r="F76" s="267">
        <f t="shared" si="1"/>
        <v>18.308868</v>
      </c>
      <c r="G76" s="231">
        <v>17.775600000000001</v>
      </c>
      <c r="H76" s="231">
        <v>17.2578</v>
      </c>
      <c r="I76" s="231">
        <v>16.755199999999999</v>
      </c>
      <c r="J76" s="231">
        <v>16.267199999999999</v>
      </c>
      <c r="K76" s="231">
        <v>15.7934</v>
      </c>
      <c r="L76" s="231">
        <v>15.333399999999999</v>
      </c>
      <c r="M76" s="231">
        <v>14.886799999999999</v>
      </c>
      <c r="N76" s="231">
        <v>14.453200000000001</v>
      </c>
      <c r="O76" s="231">
        <v>14.0322</v>
      </c>
      <c r="P76" s="231">
        <v>13.6235</v>
      </c>
      <c r="Q76" s="231">
        <v>13.226699999999999</v>
      </c>
      <c r="R76" s="231">
        <v>12.8414</v>
      </c>
    </row>
    <row r="77" spans="1:18" ht="14">
      <c r="A77" s="234" t="s">
        <v>32</v>
      </c>
      <c r="B77" s="233" t="s">
        <v>532</v>
      </c>
      <c r="C77" s="232" t="str">
        <f>VLOOKUP(A77,[4]汇总阀门订单!$E:$F,2,0)</f>
        <v>2 FIP X 2 FIP FULL PORT BALL VALVE LEAD</v>
      </c>
      <c r="D77" s="232">
        <f>VLOOKUP(A77,'[3]China Valves'!A:E,4,0)</f>
        <v>11011</v>
      </c>
      <c r="E77" s="232" t="str">
        <f>VLOOKUP(A77,'[3]China Valves'!A:E,5,0)</f>
        <v>Brass Ball Valves</v>
      </c>
      <c r="F77" s="267">
        <f t="shared" si="1"/>
        <v>25.916242</v>
      </c>
      <c r="G77" s="231">
        <v>25.1614</v>
      </c>
      <c r="H77" s="231">
        <v>24.428599999999999</v>
      </c>
      <c r="I77" s="231">
        <v>23.717099999999999</v>
      </c>
      <c r="J77" s="231">
        <v>23.026299999999999</v>
      </c>
      <c r="K77" s="231">
        <v>22.355599999999999</v>
      </c>
      <c r="L77" s="231">
        <v>21.704499999999999</v>
      </c>
      <c r="M77" s="231">
        <v>21.072299999999998</v>
      </c>
      <c r="N77" s="231">
        <v>20.458500000000001</v>
      </c>
      <c r="O77" s="231">
        <v>19.8627</v>
      </c>
      <c r="P77" s="231">
        <v>19.284099999999999</v>
      </c>
      <c r="Q77" s="231">
        <v>18.7225</v>
      </c>
      <c r="R77" s="231">
        <v>18.177199999999999</v>
      </c>
    </row>
    <row r="78" spans="1:18" ht="14">
      <c r="A78" s="234" t="s">
        <v>361</v>
      </c>
      <c r="B78" s="233" t="s">
        <v>624</v>
      </c>
      <c r="C78" s="232" t="str">
        <f>VLOOKUP(A78,[4]汇总阀门订单!$E:$F,2,0)</f>
        <v>3 FIP X 3 FIP FULL PORT BALL VALVE LEAD FREE</v>
      </c>
      <c r="D78" s="232">
        <f>VLOOKUP(A78,'[3]China Valves'!A:E,4,0)</f>
        <v>11011</v>
      </c>
      <c r="E78" s="232" t="str">
        <f>VLOOKUP(A78,'[3]China Valves'!A:E,5,0)</f>
        <v>Brass Ball Valves</v>
      </c>
      <c r="F78" s="267">
        <f t="shared" si="1"/>
        <v>87.685960000000009</v>
      </c>
      <c r="G78" s="231">
        <v>85.132000000000005</v>
      </c>
      <c r="H78" s="231">
        <v>82.6524</v>
      </c>
      <c r="I78" s="231">
        <v>80.245099999999994</v>
      </c>
      <c r="J78" s="231">
        <v>77.907899999999998</v>
      </c>
      <c r="K78" s="231">
        <v>75.6387</v>
      </c>
      <c r="L78" s="231">
        <v>73.435599999999994</v>
      </c>
      <c r="M78" s="231">
        <v>71.296700000000001</v>
      </c>
      <c r="N78" s="231">
        <v>69.220100000000002</v>
      </c>
      <c r="O78" s="231">
        <v>67.203999999999994</v>
      </c>
      <c r="P78" s="231">
        <v>65.246600000000001</v>
      </c>
      <c r="Q78" s="231">
        <v>63.346200000000003</v>
      </c>
      <c r="R78" s="231">
        <v>61.501199999999997</v>
      </c>
    </row>
    <row r="79" spans="1:18" ht="14">
      <c r="A79" s="234" t="s">
        <v>31</v>
      </c>
      <c r="B79" s="233" t="s">
        <v>602</v>
      </c>
      <c r="C79" s="232" t="str">
        <f>VLOOKUP(A79,[4]汇总阀门订单!$E:$F,2,0)</f>
        <v>1 1/2 FIP X 1 1/2 FIP FP BALL VALVE LEAD</v>
      </c>
      <c r="D79" s="232">
        <f>VLOOKUP(A79,'[3]China Valves'!A:E,4,0)</f>
        <v>11011</v>
      </c>
      <c r="E79" s="232" t="str">
        <f>VLOOKUP(A79,'[3]China Valves'!A:E,5,0)</f>
        <v>Brass Ball Valves</v>
      </c>
      <c r="F79" s="267">
        <f t="shared" si="1"/>
        <v>149.06613200000001</v>
      </c>
      <c r="G79" s="231">
        <v>144.7244</v>
      </c>
      <c r="H79" s="231">
        <v>140.50909999999999</v>
      </c>
      <c r="I79" s="231">
        <v>136.41659999999999</v>
      </c>
      <c r="J79" s="231">
        <v>132.44329999999999</v>
      </c>
      <c r="K79" s="231">
        <v>128.5857</v>
      </c>
      <c r="L79" s="231">
        <v>124.84050000000001</v>
      </c>
      <c r="M79" s="231">
        <v>121.20440000000001</v>
      </c>
      <c r="N79" s="231">
        <v>117.6742</v>
      </c>
      <c r="O79" s="231">
        <v>114.24679999999999</v>
      </c>
      <c r="P79" s="231">
        <v>110.9192</v>
      </c>
      <c r="Q79" s="231">
        <v>107.6885</v>
      </c>
      <c r="R79" s="231">
        <v>104.55200000000001</v>
      </c>
    </row>
    <row r="80" spans="1:18" ht="14">
      <c r="A80" s="234" t="s">
        <v>623</v>
      </c>
      <c r="B80" s="233" t="s">
        <v>622</v>
      </c>
      <c r="C80" s="232" t="str">
        <f>VLOOKUP(A80,'[3]China Valves'!$A$3:$E$190,2,0)</f>
        <v>1/2 COMP X 1/2 COMP STD PORT BALL VLV LE</v>
      </c>
      <c r="D80" s="232">
        <f>VLOOKUP(A80,'[3]China Valves'!A:E,4,0)</f>
        <v>11011</v>
      </c>
      <c r="E80" s="232" t="str">
        <f>VLOOKUP(A80,'[3]China Valves'!A:E,5,0)</f>
        <v>Brass Ball Valves</v>
      </c>
      <c r="F80" s="267">
        <f t="shared" si="1"/>
        <v>3.4897430000000003</v>
      </c>
      <c r="G80" s="231">
        <v>3.3881000000000001</v>
      </c>
      <c r="H80" s="231">
        <v>3.2894000000000001</v>
      </c>
      <c r="I80" s="231">
        <v>3.1936</v>
      </c>
      <c r="J80" s="231">
        <v>3.1006</v>
      </c>
      <c r="K80" s="231">
        <v>3.0103</v>
      </c>
      <c r="L80" s="231">
        <v>2.9226000000000001</v>
      </c>
      <c r="M80" s="231">
        <v>2.8374999999999999</v>
      </c>
      <c r="N80" s="231">
        <v>2.7547999999999999</v>
      </c>
      <c r="O80" s="231">
        <v>2.6745999999999999</v>
      </c>
      <c r="P80" s="231">
        <v>2.5966999999999998</v>
      </c>
      <c r="Q80" s="231">
        <v>2.5209999999999999</v>
      </c>
      <c r="R80" s="231">
        <v>2.4476</v>
      </c>
    </row>
    <row r="81" spans="1:18" ht="14">
      <c r="A81" s="234" t="s">
        <v>49</v>
      </c>
      <c r="B81" s="233" t="s">
        <v>530</v>
      </c>
      <c r="C81" s="232" t="str">
        <f>VLOOKUP(A81,[4]汇总阀门订单!$E:$F,2,0)</f>
        <v>3/4 COMP X 3/4 COMP ST PORT BALL VLV LEA</v>
      </c>
      <c r="D81" s="232">
        <f>VLOOKUP(A81,'[3]China Valves'!A:E,4,0)</f>
        <v>11011</v>
      </c>
      <c r="E81" s="232" t="str">
        <f>VLOOKUP(A81,'[3]China Valves'!A:E,5,0)</f>
        <v>Brass Ball Valves</v>
      </c>
      <c r="F81" s="267">
        <f t="shared" si="1"/>
        <v>5.9514430000000003</v>
      </c>
      <c r="G81" s="231">
        <v>5.7781000000000002</v>
      </c>
      <c r="H81" s="231">
        <v>5.6097999999999999</v>
      </c>
      <c r="I81" s="231">
        <v>5.4465000000000003</v>
      </c>
      <c r="J81" s="231">
        <v>5.2877999999999998</v>
      </c>
      <c r="K81" s="231">
        <v>5.1337999999999999</v>
      </c>
      <c r="L81" s="231">
        <v>4.9843000000000002</v>
      </c>
      <c r="M81" s="231">
        <v>4.8391000000000002</v>
      </c>
      <c r="N81" s="231">
        <v>4.6981999999999999</v>
      </c>
      <c r="O81" s="231">
        <v>4.5613000000000001</v>
      </c>
      <c r="P81" s="231">
        <v>4.4284999999999997</v>
      </c>
      <c r="Q81" s="231">
        <v>4.2995000000000001</v>
      </c>
      <c r="R81" s="231">
        <v>4.1742999999999997</v>
      </c>
    </row>
    <row r="82" spans="1:18" ht="14">
      <c r="A82" s="234" t="s">
        <v>50</v>
      </c>
      <c r="B82" s="233" t="s">
        <v>509</v>
      </c>
      <c r="C82" s="232" t="str">
        <f>VLOOKUP(A82,[4]汇总阀门订单!$E:$F,2,0)</f>
        <v>1 COMP X 1 COMP STD PORT BALL VLV LEAD FREE</v>
      </c>
      <c r="D82" s="232">
        <f>VLOOKUP(A82,'[3]China Valves'!A:E,4,0)</f>
        <v>11011</v>
      </c>
      <c r="E82" s="232" t="str">
        <f>VLOOKUP(A82,'[3]China Valves'!A:E,5,0)</f>
        <v>Brass Ball Valves</v>
      </c>
      <c r="F82" s="267">
        <f t="shared" si="1"/>
        <v>7.9591189999999994</v>
      </c>
      <c r="G82" s="231">
        <v>7.7272999999999996</v>
      </c>
      <c r="H82" s="231">
        <v>7.5023</v>
      </c>
      <c r="I82" s="231">
        <v>7.2838000000000003</v>
      </c>
      <c r="J82" s="231">
        <v>7.0716000000000001</v>
      </c>
      <c r="K82" s="231">
        <v>6.8655999999999997</v>
      </c>
      <c r="L82" s="231">
        <v>6.6657000000000002</v>
      </c>
      <c r="M82" s="231">
        <v>6.4714999999999998</v>
      </c>
      <c r="N82" s="231">
        <v>6.2830000000000004</v>
      </c>
      <c r="O82" s="231">
        <v>6.1</v>
      </c>
      <c r="P82" s="231">
        <v>5.9223999999999997</v>
      </c>
      <c r="Q82" s="231">
        <v>5.7499000000000002</v>
      </c>
      <c r="R82" s="231">
        <v>5.5823999999999998</v>
      </c>
    </row>
    <row r="83" spans="1:18" ht="14">
      <c r="A83" s="234" t="s">
        <v>621</v>
      </c>
      <c r="B83" s="233" t="s">
        <v>620</v>
      </c>
      <c r="C83" s="232" t="str">
        <f>VLOOKUP(A83,'[3]China Valves'!$A$3:$E$190,2,0)</f>
        <v>1/2 FIP X 1/2 FIP FP BALL VALVE W/ DRAIN</v>
      </c>
      <c r="D83" s="232">
        <f>VLOOKUP(A83,'[3]China Valves'!A:E,4,0)</f>
        <v>11011</v>
      </c>
      <c r="E83" s="232" t="str">
        <f>VLOOKUP(A83,'[3]China Valves'!A:E,5,0)</f>
        <v>Brass Ball Valves</v>
      </c>
      <c r="F83" s="267">
        <f t="shared" si="1"/>
        <v>3.1441780000000001</v>
      </c>
      <c r="G83" s="231">
        <v>3.0526</v>
      </c>
      <c r="H83" s="231">
        <v>2.9636999999999998</v>
      </c>
      <c r="I83" s="231">
        <v>2.8774000000000002</v>
      </c>
      <c r="J83" s="231">
        <v>2.7936000000000001</v>
      </c>
      <c r="K83" s="231">
        <v>2.7122000000000002</v>
      </c>
      <c r="L83" s="231">
        <v>2.6332</v>
      </c>
      <c r="M83" s="231">
        <v>2.5565000000000002</v>
      </c>
      <c r="N83" s="231">
        <v>2.4821</v>
      </c>
      <c r="O83" s="231">
        <v>2.4098000000000002</v>
      </c>
      <c r="P83" s="231">
        <v>2.3395999999999999</v>
      </c>
      <c r="Q83" s="231">
        <v>2.2713999999999999</v>
      </c>
      <c r="R83" s="231">
        <v>2.2052999999999998</v>
      </c>
    </row>
    <row r="84" spans="1:18" ht="14">
      <c r="A84" s="234" t="s">
        <v>362</v>
      </c>
      <c r="B84" s="233" t="s">
        <v>530</v>
      </c>
      <c r="C84" s="232" t="str">
        <f>VLOOKUP(A84,[4]汇总阀门订单!$E:$F,2,0)</f>
        <v>3/4 FIP X 3/4 FIP FP BALL VALVE W/ DRAIN</v>
      </c>
      <c r="D84" s="232">
        <f>VLOOKUP(A84,'[3]China Valves'!A:E,4,0)</f>
        <v>11011</v>
      </c>
      <c r="E84" s="232" t="str">
        <f>VLOOKUP(A84,'[3]China Valves'!A:E,5,0)</f>
        <v>Brass Ball Valves</v>
      </c>
      <c r="F84" s="267">
        <f t="shared" si="1"/>
        <v>5.3799989999999998</v>
      </c>
      <c r="G84" s="231">
        <v>5.2233000000000001</v>
      </c>
      <c r="H84" s="231">
        <v>5.0711000000000004</v>
      </c>
      <c r="I84" s="231">
        <v>4.9234</v>
      </c>
      <c r="J84" s="231">
        <v>4.78</v>
      </c>
      <c r="K84" s="231">
        <v>4.6407999999999996</v>
      </c>
      <c r="L84" s="231">
        <v>4.5056000000000003</v>
      </c>
      <c r="M84" s="231">
        <v>4.3743999999999996</v>
      </c>
      <c r="N84" s="231">
        <v>4.2469999999999999</v>
      </c>
      <c r="O84" s="231">
        <v>4.1233000000000004</v>
      </c>
      <c r="P84" s="231">
        <v>4.0031999999999996</v>
      </c>
      <c r="Q84" s="231">
        <v>3.8866000000000001</v>
      </c>
      <c r="R84" s="231">
        <v>3.7734000000000001</v>
      </c>
    </row>
    <row r="85" spans="1:18" ht="14">
      <c r="A85" s="234" t="s">
        <v>363</v>
      </c>
      <c r="B85" s="233" t="s">
        <v>509</v>
      </c>
      <c r="C85" s="235" t="str">
        <f>B85</f>
        <v>1"</v>
      </c>
      <c r="D85" s="232">
        <v>11011</v>
      </c>
      <c r="E85" s="232" t="s">
        <v>353</v>
      </c>
      <c r="F85" s="267">
        <f t="shared" si="1"/>
        <v>9.1039640000000013</v>
      </c>
      <c r="G85" s="231">
        <v>8.8388000000000009</v>
      </c>
      <c r="H85" s="231">
        <v>8.5814000000000004</v>
      </c>
      <c r="I85" s="231">
        <v>8.3315000000000001</v>
      </c>
      <c r="J85" s="231">
        <v>8.0888000000000009</v>
      </c>
      <c r="K85" s="231">
        <v>7.8532000000000002</v>
      </c>
      <c r="L85" s="231">
        <v>7.6245000000000003</v>
      </c>
      <c r="M85" s="231">
        <v>7.4024000000000001</v>
      </c>
      <c r="N85" s="231">
        <v>7.1867999999999999</v>
      </c>
      <c r="O85" s="231">
        <v>6.9775</v>
      </c>
      <c r="P85" s="231">
        <v>6.7742000000000004</v>
      </c>
      <c r="Q85" s="231">
        <v>6.5769000000000002</v>
      </c>
      <c r="R85" s="231">
        <v>6.3853999999999997</v>
      </c>
    </row>
    <row r="86" spans="1:18" ht="14">
      <c r="A86" s="234" t="s">
        <v>364</v>
      </c>
      <c r="B86" s="233" t="s">
        <v>619</v>
      </c>
      <c r="C86" s="235" t="str">
        <f>B86</f>
        <v>1/2" CC Ball Valve w/Drain w/Packing Nut</v>
      </c>
      <c r="D86" s="232">
        <v>11011</v>
      </c>
      <c r="E86" s="232" t="s">
        <v>353</v>
      </c>
      <c r="F86" s="267">
        <f t="shared" si="1"/>
        <v>3.0346890000000002</v>
      </c>
      <c r="G86" s="231">
        <v>2.9462999999999999</v>
      </c>
      <c r="H86" s="231">
        <v>2.8605</v>
      </c>
      <c r="I86" s="231">
        <v>2.7772000000000001</v>
      </c>
      <c r="J86" s="231">
        <v>2.6962999999999999</v>
      </c>
      <c r="K86" s="231">
        <v>2.6177999999999999</v>
      </c>
      <c r="L86" s="231">
        <v>2.5415000000000001</v>
      </c>
      <c r="M86" s="231">
        <v>2.4674999999999998</v>
      </c>
      <c r="N86" s="231">
        <v>2.3956</v>
      </c>
      <c r="O86" s="231">
        <v>2.3258999999999999</v>
      </c>
      <c r="P86" s="231">
        <v>2.2581000000000002</v>
      </c>
      <c r="Q86" s="231">
        <v>2.1922999999999999</v>
      </c>
      <c r="R86" s="231">
        <v>2.1284999999999998</v>
      </c>
    </row>
    <row r="87" spans="1:18" ht="14">
      <c r="A87" s="234" t="s">
        <v>43</v>
      </c>
      <c r="B87" s="233" t="s">
        <v>530</v>
      </c>
      <c r="C87" s="235" t="str">
        <f>B87</f>
        <v>3/4"</v>
      </c>
      <c r="D87" s="232">
        <f>VLOOKUP(A87,'[3]China Valves'!A:E,4,0)</f>
        <v>11011</v>
      </c>
      <c r="E87" s="232" t="str">
        <f>VLOOKUP(A87,'[3]China Valves'!A:E,5,0)</f>
        <v>Brass Ball Valves</v>
      </c>
      <c r="F87" s="267">
        <f t="shared" si="1"/>
        <v>5.8674980000000003</v>
      </c>
      <c r="G87" s="231">
        <v>5.6966000000000001</v>
      </c>
      <c r="H87" s="231">
        <v>5.5307000000000004</v>
      </c>
      <c r="I87" s="231">
        <v>5.3696000000000002</v>
      </c>
      <c r="J87" s="231">
        <v>5.2131999999999996</v>
      </c>
      <c r="K87" s="231">
        <v>5.0613999999999999</v>
      </c>
      <c r="L87" s="231">
        <v>4.9138999999999999</v>
      </c>
      <c r="M87" s="231">
        <v>4.7708000000000004</v>
      </c>
      <c r="N87" s="231">
        <v>4.6318999999999999</v>
      </c>
      <c r="O87" s="231">
        <v>4.4969999999999999</v>
      </c>
      <c r="P87" s="231">
        <v>4.3659999999999997</v>
      </c>
      <c r="Q87" s="231">
        <v>4.2388000000000003</v>
      </c>
      <c r="R87" s="231">
        <v>4.1154000000000002</v>
      </c>
    </row>
    <row r="88" spans="1:18" ht="14">
      <c r="A88" s="234" t="s">
        <v>365</v>
      </c>
      <c r="B88" s="233" t="s">
        <v>509</v>
      </c>
      <c r="C88" s="235" t="str">
        <f>B88</f>
        <v>1"</v>
      </c>
      <c r="D88" s="232">
        <v>11011</v>
      </c>
      <c r="E88" s="232" t="s">
        <v>353</v>
      </c>
      <c r="F88" s="267">
        <f t="shared" si="1"/>
        <v>8.6832090000000015</v>
      </c>
      <c r="G88" s="231">
        <v>8.4303000000000008</v>
      </c>
      <c r="H88" s="231">
        <v>8.1847999999999992</v>
      </c>
      <c r="I88" s="231">
        <v>7.9463999999999997</v>
      </c>
      <c r="J88" s="231">
        <v>7.7149000000000001</v>
      </c>
      <c r="K88" s="231">
        <v>7.4901999999999997</v>
      </c>
      <c r="L88" s="231">
        <v>7.2720000000000002</v>
      </c>
      <c r="M88" s="231">
        <v>7.0602</v>
      </c>
      <c r="N88" s="231">
        <v>6.8545999999999996</v>
      </c>
      <c r="O88" s="231">
        <v>6.6550000000000002</v>
      </c>
      <c r="P88" s="231">
        <v>6.4611000000000001</v>
      </c>
      <c r="Q88" s="231">
        <v>6.2728999999999999</v>
      </c>
      <c r="R88" s="231">
        <v>6.0902000000000003</v>
      </c>
    </row>
    <row r="89" spans="1:18" ht="14">
      <c r="A89" s="234" t="s">
        <v>618</v>
      </c>
      <c r="B89" s="233" t="s">
        <v>617</v>
      </c>
      <c r="C89" s="235" t="str">
        <f>B89</f>
        <v>1/2" PEX Ball Valve</v>
      </c>
      <c r="D89" s="232">
        <v>11011</v>
      </c>
      <c r="E89" s="232" t="s">
        <v>353</v>
      </c>
      <c r="F89" s="267">
        <f t="shared" si="1"/>
        <v>2.1398250000000001</v>
      </c>
      <c r="G89" s="231">
        <v>2.0775000000000001</v>
      </c>
      <c r="H89" s="231">
        <v>2.0169999999999999</v>
      </c>
      <c r="I89" s="231">
        <v>1.9582999999999999</v>
      </c>
      <c r="J89" s="231">
        <v>1.9012</v>
      </c>
      <c r="K89" s="231">
        <v>1.8459000000000001</v>
      </c>
      <c r="L89" s="231">
        <v>1.7921</v>
      </c>
      <c r="M89" s="231">
        <v>1.7399</v>
      </c>
      <c r="N89" s="231">
        <v>1.6892</v>
      </c>
      <c r="O89" s="231">
        <v>1.64</v>
      </c>
      <c r="P89" s="231">
        <v>1.5923</v>
      </c>
      <c r="Q89" s="231">
        <v>1.5459000000000001</v>
      </c>
      <c r="R89" s="231">
        <v>1.5008999999999999</v>
      </c>
    </row>
    <row r="90" spans="1:18" ht="14">
      <c r="A90" s="234" t="s">
        <v>78</v>
      </c>
      <c r="B90" s="233" t="s">
        <v>616</v>
      </c>
      <c r="C90" s="232" t="str">
        <f>VLOOKUP(A90,[4]汇总阀门订单!$E:$F,2,0)</f>
        <v>3/4 PEX X 3/4 PEX BALL VALVE LEAD FREE</v>
      </c>
      <c r="D90" s="232">
        <f>VLOOKUP(A90,'[3]China Valves'!A:E,4,0)</f>
        <v>11011</v>
      </c>
      <c r="E90" s="232" t="str">
        <f>VLOOKUP(A90,'[3]China Valves'!A:E,5,0)</f>
        <v>Brass Ball Valves</v>
      </c>
      <c r="F90" s="267">
        <f t="shared" si="1"/>
        <v>3.0945320000000001</v>
      </c>
      <c r="G90" s="231">
        <v>3.0044</v>
      </c>
      <c r="H90" s="231">
        <v>2.9169</v>
      </c>
      <c r="I90" s="231">
        <v>2.8319999999999999</v>
      </c>
      <c r="J90" s="231">
        <v>2.7494999999999998</v>
      </c>
      <c r="K90" s="231">
        <v>2.6694</v>
      </c>
      <c r="L90" s="231">
        <v>2.5916999999999999</v>
      </c>
      <c r="M90" s="231">
        <v>2.5162</v>
      </c>
      <c r="N90" s="231">
        <v>2.4428999999999998</v>
      </c>
      <c r="O90" s="231">
        <v>2.3717000000000001</v>
      </c>
      <c r="P90" s="231">
        <v>2.3027000000000002</v>
      </c>
      <c r="Q90" s="231">
        <v>2.2355999999999998</v>
      </c>
      <c r="R90" s="231">
        <v>2.1705000000000001</v>
      </c>
    </row>
    <row r="91" spans="1:18" ht="14">
      <c r="A91" s="234" t="s">
        <v>615</v>
      </c>
      <c r="B91" s="233" t="s">
        <v>614</v>
      </c>
      <c r="C91" s="235" t="str">
        <f>B91</f>
        <v>1" PEX Ball Valve</v>
      </c>
      <c r="D91" s="232">
        <v>11011</v>
      </c>
      <c r="E91" s="232" t="s">
        <v>353</v>
      </c>
      <c r="F91" s="267">
        <f t="shared" si="1"/>
        <v>5.6435759999999995</v>
      </c>
      <c r="G91" s="231">
        <v>5.4791999999999996</v>
      </c>
      <c r="H91" s="231">
        <v>5.3196000000000003</v>
      </c>
      <c r="I91" s="231">
        <v>5.1646999999999998</v>
      </c>
      <c r="J91" s="231">
        <v>5.0141999999999998</v>
      </c>
      <c r="K91" s="231">
        <v>4.8681999999999999</v>
      </c>
      <c r="L91" s="231">
        <v>4.7263999999999999</v>
      </c>
      <c r="M91" s="231">
        <v>4.5887000000000002</v>
      </c>
      <c r="N91" s="231">
        <v>4.4550999999999998</v>
      </c>
      <c r="O91" s="231">
        <v>4.3253000000000004</v>
      </c>
      <c r="P91" s="231">
        <v>4.1993</v>
      </c>
      <c r="Q91" s="231">
        <v>4.077</v>
      </c>
      <c r="R91" s="231">
        <v>3.9582999999999999</v>
      </c>
    </row>
    <row r="92" spans="1:18" ht="14">
      <c r="A92" s="234">
        <v>8085508129802</v>
      </c>
      <c r="B92" s="233" t="s">
        <v>613</v>
      </c>
      <c r="C92" s="232" t="str">
        <f>VLOOKUP(A92,'[3]China Valves'!$A$3:$E$190,2,0)</f>
        <v>1/2 FIP X 3/4 MGH JMFI BOILER DRAIN SB B</v>
      </c>
      <c r="D92" s="232">
        <f>VLOOKUP(A92,'[3]China Valves'!A:E,4,0)</f>
        <v>11041</v>
      </c>
      <c r="E92" s="232" t="str">
        <f>VLOOKUP(A92,'[3]China Valves'!A:E,5,0)</f>
        <v>Brass Boiler Drain Valves</v>
      </c>
      <c r="F92" s="267">
        <f t="shared" si="1"/>
        <v>2.4001060000000001</v>
      </c>
      <c r="G92" s="231">
        <v>2.3302</v>
      </c>
      <c r="H92" s="231">
        <v>2.2623000000000002</v>
      </c>
      <c r="I92" s="231">
        <v>2.1964000000000001</v>
      </c>
      <c r="J92" s="231">
        <v>2.1324000000000001</v>
      </c>
      <c r="K92" s="231">
        <v>2.0703</v>
      </c>
      <c r="L92" s="231">
        <v>2.0099999999999998</v>
      </c>
      <c r="M92" s="231">
        <v>1.9515</v>
      </c>
      <c r="N92" s="231">
        <v>1.8947000000000001</v>
      </c>
      <c r="O92" s="231">
        <v>1.8394999999999999</v>
      </c>
      <c r="P92" s="231">
        <v>1.7859</v>
      </c>
      <c r="Q92" s="231">
        <v>1.7339</v>
      </c>
      <c r="R92" s="231">
        <v>1.6834</v>
      </c>
    </row>
    <row r="93" spans="1:18" ht="14">
      <c r="A93" s="234">
        <v>8085512129802</v>
      </c>
      <c r="B93" s="233" t="s">
        <v>530</v>
      </c>
      <c r="C93" s="232" t="str">
        <f>VLOOKUP(A93,'[3]China Valves'!$A$3:$E$190,2,0)</f>
        <v>3/4 FIP X 3/4 MGH JMFI BOILER DRAIN SB B</v>
      </c>
      <c r="D93" s="232">
        <f>VLOOKUP(A93,'[3]China Valves'!A:E,4,0)</f>
        <v>11041</v>
      </c>
      <c r="E93" s="232" t="str">
        <f>VLOOKUP(A93,'[3]China Valves'!A:E,5,0)</f>
        <v>Brass Boiler Drain Valves</v>
      </c>
      <c r="F93" s="267">
        <f t="shared" si="1"/>
        <v>2.492394</v>
      </c>
      <c r="G93" s="231">
        <v>2.4198</v>
      </c>
      <c r="H93" s="231">
        <v>2.3492999999999999</v>
      </c>
      <c r="I93" s="231">
        <v>2.2808999999999999</v>
      </c>
      <c r="J93" s="231">
        <v>2.2143999999999999</v>
      </c>
      <c r="K93" s="231">
        <v>2.1499000000000001</v>
      </c>
      <c r="L93" s="231">
        <v>2.0872999999999999</v>
      </c>
      <c r="M93" s="231">
        <v>2.0265</v>
      </c>
      <c r="N93" s="231">
        <v>1.9675</v>
      </c>
      <c r="O93" s="231">
        <v>1.9101999999999999</v>
      </c>
      <c r="P93" s="231">
        <v>1.8545</v>
      </c>
      <c r="Q93" s="231">
        <v>1.8005</v>
      </c>
      <c r="R93" s="231">
        <v>1.7481</v>
      </c>
    </row>
    <row r="94" spans="1:18" ht="14">
      <c r="A94" s="234">
        <v>8085708129802</v>
      </c>
      <c r="B94" s="233" t="s">
        <v>612</v>
      </c>
      <c r="C94" s="232" t="str">
        <f>VLOOKUP(A94,'[3]China Valves'!$A$3:$E$190,2,0)</f>
        <v>1/2 MIP 1/2 C X 3/4 MGH JMFI BOILER DRAI</v>
      </c>
      <c r="D94" s="232">
        <f>VLOOKUP(A94,'[3]China Valves'!A:E,4,0)</f>
        <v>11041</v>
      </c>
      <c r="E94" s="232" t="str">
        <f>VLOOKUP(A94,'[3]China Valves'!A:E,5,0)</f>
        <v>Brass Boiler Drain Valves</v>
      </c>
      <c r="F94" s="267">
        <f t="shared" si="1"/>
        <v>2.4057710000000001</v>
      </c>
      <c r="G94" s="231">
        <v>2.3357000000000001</v>
      </c>
      <c r="H94" s="231">
        <v>2.2677</v>
      </c>
      <c r="I94" s="231">
        <v>2.2016</v>
      </c>
      <c r="J94" s="231">
        <v>2.1375000000000002</v>
      </c>
      <c r="K94" s="231">
        <v>2.0752999999999999</v>
      </c>
      <c r="L94" s="231">
        <v>2.0148000000000001</v>
      </c>
      <c r="M94" s="231">
        <v>1.9560999999999999</v>
      </c>
      <c r="N94" s="231">
        <v>1.8992</v>
      </c>
      <c r="O94" s="231">
        <v>1.8438000000000001</v>
      </c>
      <c r="P94" s="231">
        <v>1.7901</v>
      </c>
      <c r="Q94" s="231">
        <v>1.738</v>
      </c>
      <c r="R94" s="231">
        <v>1.6874</v>
      </c>
    </row>
    <row r="95" spans="1:18" ht="14">
      <c r="A95" s="234">
        <v>8085712129802</v>
      </c>
      <c r="B95" s="233" t="s">
        <v>530</v>
      </c>
      <c r="C95" s="232" t="str">
        <f>VLOOKUP(A95,'[3]China Valves'!$A$3:$E$190,2,0)</f>
        <v>3/4 MIP X 3/4 MGH JMFI BOILER DRAIN SB B</v>
      </c>
      <c r="D95" s="232">
        <f>VLOOKUP(A95,'[3]China Valves'!A:E,4,0)</f>
        <v>11041</v>
      </c>
      <c r="E95" s="232" t="str">
        <f>VLOOKUP(A95,'[3]China Valves'!A:E,5,0)</f>
        <v>Brass Boiler Drain Valves</v>
      </c>
      <c r="F95" s="267">
        <f t="shared" si="1"/>
        <v>2.5659360000000002</v>
      </c>
      <c r="G95" s="231">
        <v>2.4912000000000001</v>
      </c>
      <c r="H95" s="231">
        <v>2.4186999999999999</v>
      </c>
      <c r="I95" s="231">
        <v>2.3481999999999998</v>
      </c>
      <c r="J95" s="231">
        <v>2.2797999999999998</v>
      </c>
      <c r="K95" s="231">
        <v>2.2134</v>
      </c>
      <c r="L95" s="231">
        <v>2.149</v>
      </c>
      <c r="M95" s="231">
        <v>2.0863999999999998</v>
      </c>
      <c r="N95" s="231">
        <v>2.0255999999999998</v>
      </c>
      <c r="O95" s="231">
        <v>1.9665999999999999</v>
      </c>
      <c r="P95" s="231">
        <v>1.9093</v>
      </c>
      <c r="Q95" s="231">
        <v>1.8536999999999999</v>
      </c>
      <c r="R95" s="231">
        <v>1.7997000000000001</v>
      </c>
    </row>
    <row r="96" spans="1:18" ht="14">
      <c r="A96" s="234">
        <v>8086308124202</v>
      </c>
      <c r="B96" s="233" t="s">
        <v>611</v>
      </c>
      <c r="C96" s="232" t="str">
        <f>VLOOKUP(A96,'[3]China Valves'!$A$3:$E$190,2,0)</f>
        <v>1/2C OR 1/2MIP X 3/4MGH 4 INCH FROSTPROO</v>
      </c>
      <c r="D96" s="232">
        <f>VLOOKUP(A96,'[3]China Valves'!A:E,4,0)</f>
        <v>11080</v>
      </c>
      <c r="E96" s="232" t="str">
        <f>VLOOKUP(A96,'[3]China Valves'!A:E,5,0)</f>
        <v>Faucet Valves</v>
      </c>
      <c r="F96" s="267">
        <f t="shared" si="1"/>
        <v>6.0898750000000001</v>
      </c>
      <c r="G96" s="231">
        <v>5.9124999999999996</v>
      </c>
      <c r="H96" s="231">
        <v>5.7403000000000004</v>
      </c>
      <c r="I96" s="231">
        <v>5.5731000000000002</v>
      </c>
      <c r="J96" s="231">
        <v>5.4108000000000001</v>
      </c>
      <c r="K96" s="231">
        <v>5.2531999999999996</v>
      </c>
      <c r="L96" s="231">
        <v>5.1002000000000001</v>
      </c>
      <c r="M96" s="231">
        <v>4.9516</v>
      </c>
      <c r="N96" s="231">
        <v>4.8074000000000003</v>
      </c>
      <c r="O96" s="231">
        <v>4.6673999999999998</v>
      </c>
      <c r="P96" s="231">
        <v>4.5315000000000003</v>
      </c>
      <c r="Q96" s="231">
        <v>4.3994999999999997</v>
      </c>
      <c r="R96" s="231">
        <v>4.2713000000000001</v>
      </c>
    </row>
    <row r="97" spans="1:18" ht="14">
      <c r="A97" s="234">
        <v>8086308124702</v>
      </c>
      <c r="B97" s="233" t="s">
        <v>610</v>
      </c>
      <c r="C97" s="232" t="str">
        <f>VLOOKUP(A97,'[3]China Valves'!$A$3:$E$190,2,0)</f>
        <v>1/2C OR 1/2MIP X 3/4MGH 6IN FROST PROOF</v>
      </c>
      <c r="D97" s="232">
        <f>VLOOKUP(A97,'[3]China Valves'!A:E,4,0)</f>
        <v>11080</v>
      </c>
      <c r="E97" s="232" t="str">
        <f>VLOOKUP(A97,'[3]China Valves'!A:E,5,0)</f>
        <v>Faucet Valves</v>
      </c>
      <c r="F97" s="267">
        <f t="shared" si="1"/>
        <v>6.5689280000000005</v>
      </c>
      <c r="G97" s="231">
        <v>6.3776000000000002</v>
      </c>
      <c r="H97" s="231">
        <v>6.1917999999999997</v>
      </c>
      <c r="I97" s="231">
        <v>6.0114999999999998</v>
      </c>
      <c r="J97" s="231">
        <v>5.8364000000000003</v>
      </c>
      <c r="K97" s="231">
        <v>5.6664000000000003</v>
      </c>
      <c r="L97" s="231">
        <v>5.5012999999999996</v>
      </c>
      <c r="M97" s="231">
        <v>5.3411</v>
      </c>
      <c r="N97" s="231">
        <v>5.1855000000000002</v>
      </c>
      <c r="O97" s="231">
        <v>5.0345000000000004</v>
      </c>
      <c r="P97" s="231">
        <v>4.8879000000000001</v>
      </c>
      <c r="Q97" s="231">
        <v>4.7454999999999998</v>
      </c>
      <c r="R97" s="231">
        <v>4.6073000000000004</v>
      </c>
    </row>
    <row r="98" spans="1:18" ht="14">
      <c r="A98" s="234">
        <v>8086308125202</v>
      </c>
      <c r="B98" s="233" t="s">
        <v>609</v>
      </c>
      <c r="C98" s="232" t="str">
        <f>VLOOKUP(A98,'[3]China Valves'!$A$3:$E$190,2,0)</f>
        <v>1/2C OR 1/2MIP X 3/4 MGH 8IN FROST PROOF</v>
      </c>
      <c r="D98" s="232">
        <f>VLOOKUP(A98,'[3]China Valves'!A:E,4,0)</f>
        <v>11080</v>
      </c>
      <c r="E98" s="232" t="str">
        <f>VLOOKUP(A98,'[3]China Valves'!A:E,5,0)</f>
        <v>Faucet Valves</v>
      </c>
      <c r="F98" s="267">
        <f t="shared" si="1"/>
        <v>7.0136820000000002</v>
      </c>
      <c r="G98" s="231">
        <v>6.8094000000000001</v>
      </c>
      <c r="H98" s="231">
        <v>6.6109999999999998</v>
      </c>
      <c r="I98" s="231">
        <v>6.4184999999999999</v>
      </c>
      <c r="J98" s="231">
        <v>6.2314999999999996</v>
      </c>
      <c r="K98" s="231">
        <v>6.05</v>
      </c>
      <c r="L98" s="231">
        <v>5.8738000000000001</v>
      </c>
      <c r="M98" s="231">
        <v>5.7027000000000001</v>
      </c>
      <c r="N98" s="231">
        <v>5.5366</v>
      </c>
      <c r="O98" s="231">
        <v>5.3754</v>
      </c>
      <c r="P98" s="231">
        <v>5.2187999999999999</v>
      </c>
      <c r="Q98" s="231">
        <v>5.0667999999999997</v>
      </c>
      <c r="R98" s="231">
        <v>4.9192</v>
      </c>
    </row>
    <row r="99" spans="1:18" ht="14">
      <c r="A99" s="234">
        <v>8086308125602</v>
      </c>
      <c r="B99" s="233" t="s">
        <v>608</v>
      </c>
      <c r="C99" s="232" t="str">
        <f>VLOOKUP(A99,'[3]China Valves'!$A$3:$E$190,2,0)</f>
        <v>1/2C OR 1/2MIP X 3/4 MGH 10IN FROST PROO</v>
      </c>
      <c r="D99" s="232">
        <f>VLOOKUP(A99,'[3]China Valves'!A:E,4,0)</f>
        <v>11080</v>
      </c>
      <c r="E99" s="232" t="str">
        <f>VLOOKUP(A99,'[3]China Valves'!A:E,5,0)</f>
        <v>Faucet Valves</v>
      </c>
      <c r="F99" s="267">
        <f t="shared" si="1"/>
        <v>7.5952199999999994</v>
      </c>
      <c r="G99" s="231">
        <v>7.3739999999999997</v>
      </c>
      <c r="H99" s="231">
        <v>7.1593</v>
      </c>
      <c r="I99" s="231">
        <v>6.9507000000000003</v>
      </c>
      <c r="J99" s="231">
        <v>6.7483000000000004</v>
      </c>
      <c r="K99" s="231">
        <v>6.5517000000000003</v>
      </c>
      <c r="L99" s="231">
        <v>6.3609</v>
      </c>
      <c r="M99" s="231">
        <v>6.1756000000000002</v>
      </c>
      <c r="N99" s="231">
        <v>5.9958</v>
      </c>
      <c r="O99" s="231">
        <v>5.8211000000000004</v>
      </c>
      <c r="P99" s="231">
        <v>5.6516000000000002</v>
      </c>
      <c r="Q99" s="231">
        <v>5.4870000000000001</v>
      </c>
      <c r="R99" s="231">
        <v>5.3272000000000004</v>
      </c>
    </row>
    <row r="100" spans="1:18" ht="14">
      <c r="A100" s="234">
        <v>8086308126102</v>
      </c>
      <c r="B100" s="233" t="s">
        <v>607</v>
      </c>
      <c r="C100" s="232" t="str">
        <f>VLOOKUP(A100,'[3]China Valves'!$A$3:$E$190,2,0)</f>
        <v>1/2C OR 1/2MIP X 3/4 MGH 12IN JMFI FP FA</v>
      </c>
      <c r="D100" s="232">
        <f>VLOOKUP(A100,'[3]China Valves'!A:E,4,0)</f>
        <v>11080</v>
      </c>
      <c r="E100" s="232" t="str">
        <f>VLOOKUP(A100,'[3]China Valves'!A:E,5,0)</f>
        <v>Faucet Valves</v>
      </c>
      <c r="F100" s="267">
        <f t="shared" si="1"/>
        <v>8.1426650000000009</v>
      </c>
      <c r="G100" s="231">
        <v>7.9055</v>
      </c>
      <c r="H100" s="231">
        <v>7.6752000000000002</v>
      </c>
      <c r="I100" s="231">
        <v>7.4516999999999998</v>
      </c>
      <c r="J100" s="231">
        <v>7.2347000000000001</v>
      </c>
      <c r="K100" s="231">
        <v>7.0239000000000003</v>
      </c>
      <c r="L100" s="231">
        <v>6.8193999999999999</v>
      </c>
      <c r="M100" s="231">
        <v>6.6207000000000003</v>
      </c>
      <c r="N100" s="231">
        <v>6.4279000000000002</v>
      </c>
      <c r="O100" s="231">
        <v>6.2407000000000004</v>
      </c>
      <c r="P100" s="231">
        <v>6.0589000000000004</v>
      </c>
      <c r="Q100" s="231">
        <v>5.8823999999999996</v>
      </c>
      <c r="R100" s="231">
        <v>5.7111000000000001</v>
      </c>
    </row>
    <row r="101" spans="1:18" ht="14">
      <c r="A101" s="234">
        <v>8086508125202</v>
      </c>
      <c r="B101" s="233" t="s">
        <v>606</v>
      </c>
      <c r="C101" s="232" t="str">
        <f>VLOOKUP(A101,'[3]China Valves'!$A$3:$E$190,2,0)</f>
        <v>1/2 FIP 3/4 MIP X 3/4MGH 8IN FROST PROOF</v>
      </c>
      <c r="D101" s="232">
        <f>VLOOKUP(A101,'[3]China Valves'!A:E,4,0)</f>
        <v>11080</v>
      </c>
      <c r="E101" s="232" t="str">
        <f>VLOOKUP(A101,'[3]China Valves'!A:E,5,0)</f>
        <v>Faucet Valves</v>
      </c>
      <c r="F101" s="267">
        <f t="shared" si="1"/>
        <v>7.5781220000000005</v>
      </c>
      <c r="G101" s="231">
        <v>7.3574000000000002</v>
      </c>
      <c r="H101" s="231">
        <v>7.1430999999999996</v>
      </c>
      <c r="I101" s="231">
        <v>6.9351000000000003</v>
      </c>
      <c r="J101" s="231">
        <v>6.7331000000000003</v>
      </c>
      <c r="K101" s="231">
        <v>6.5369999999999999</v>
      </c>
      <c r="L101" s="231">
        <v>6.3465999999999996</v>
      </c>
      <c r="M101" s="231">
        <v>6.1616999999999997</v>
      </c>
      <c r="N101" s="231">
        <v>5.9823000000000004</v>
      </c>
      <c r="O101" s="231">
        <v>5.8079999999999998</v>
      </c>
      <c r="P101" s="231">
        <v>5.6388999999999996</v>
      </c>
      <c r="Q101" s="231">
        <v>5.4745999999999997</v>
      </c>
      <c r="R101" s="231">
        <v>5.3151999999999999</v>
      </c>
    </row>
    <row r="102" spans="1:18" ht="14">
      <c r="A102" s="234">
        <v>8086508125602</v>
      </c>
      <c r="B102" s="233" t="s">
        <v>605</v>
      </c>
      <c r="C102" s="232" t="str">
        <f>VLOOKUP(A102,'[3]China Valves'!$A$3:$E$190,2,0)</f>
        <v>1/2 FIP 3/4 MIP X 3/4MGH 10IN FROST PROO</v>
      </c>
      <c r="D102" s="232">
        <f>VLOOKUP(A102,'[3]China Valves'!A:E,4,0)</f>
        <v>11080</v>
      </c>
      <c r="E102" s="232" t="str">
        <f>VLOOKUP(A102,'[3]China Valves'!A:E,5,0)</f>
        <v>Faucet Valves</v>
      </c>
      <c r="F102" s="267">
        <f t="shared" si="1"/>
        <v>8.245356000000001</v>
      </c>
      <c r="G102" s="231">
        <v>8.0052000000000003</v>
      </c>
      <c r="H102" s="231">
        <v>7.7720000000000002</v>
      </c>
      <c r="I102" s="231">
        <v>7.5456000000000003</v>
      </c>
      <c r="J102" s="231">
        <v>7.3258000000000001</v>
      </c>
      <c r="K102" s="231">
        <v>7.1124999999999998</v>
      </c>
      <c r="L102" s="231">
        <v>6.9053000000000004</v>
      </c>
      <c r="M102" s="231">
        <v>6.7042000000000002</v>
      </c>
      <c r="N102" s="231">
        <v>6.5088999999999997</v>
      </c>
      <c r="O102" s="231">
        <v>6.3193000000000001</v>
      </c>
      <c r="P102" s="231">
        <v>6.1353</v>
      </c>
      <c r="Q102" s="231">
        <v>5.9565999999999999</v>
      </c>
      <c r="R102" s="231">
        <v>5.7831000000000001</v>
      </c>
    </row>
    <row r="103" spans="1:18" ht="14">
      <c r="A103" s="234">
        <v>8086508126102</v>
      </c>
      <c r="B103" s="233" t="s">
        <v>604</v>
      </c>
      <c r="C103" s="232" t="str">
        <f>VLOOKUP(A103,'[3]China Valves'!$A$3:$E$190,2,0)</f>
        <v>1/2 FIP 3/4 MIP X 3/4MGH 12IN FROST PROO</v>
      </c>
      <c r="D103" s="232">
        <f>VLOOKUP(A103,'[3]China Valves'!A:E,4,0)</f>
        <v>11080</v>
      </c>
      <c r="E103" s="232" t="str">
        <f>VLOOKUP(A103,'[3]China Valves'!A:E,5,0)</f>
        <v>Faucet Valves</v>
      </c>
      <c r="F103" s="267">
        <f t="shared" si="1"/>
        <v>8.7926979999999997</v>
      </c>
      <c r="G103" s="231">
        <v>8.5366</v>
      </c>
      <c r="H103" s="231">
        <v>8.2880000000000003</v>
      </c>
      <c r="I103" s="231">
        <v>8.0465999999999998</v>
      </c>
      <c r="J103" s="231">
        <v>7.8121999999999998</v>
      </c>
      <c r="K103" s="231">
        <v>7.5846999999999998</v>
      </c>
      <c r="L103" s="231">
        <v>7.3638000000000003</v>
      </c>
      <c r="M103" s="231">
        <v>7.1493000000000002</v>
      </c>
      <c r="N103" s="231">
        <v>6.9410999999999996</v>
      </c>
      <c r="O103" s="231">
        <v>6.7389000000000001</v>
      </c>
      <c r="P103" s="231">
        <v>6.5426000000000002</v>
      </c>
      <c r="Q103" s="231">
        <v>6.3520000000000003</v>
      </c>
      <c r="R103" s="231">
        <v>6.1669999999999998</v>
      </c>
    </row>
    <row r="104" spans="1:18" ht="14">
      <c r="A104" s="234">
        <v>8087538389802</v>
      </c>
      <c r="B104" s="233" t="s">
        <v>603</v>
      </c>
      <c r="C104" s="232" t="str">
        <f>VLOOKUP(A104,'[3]China Valves'!$A$3:$E$190,2,0)</f>
        <v>3 FIP X 3 FIP JMFI HEAVY PATTERN GATE VL</v>
      </c>
      <c r="D104" s="232">
        <f>VLOOKUP(A104,'[3]China Valves'!A:E,4,0)</f>
        <v>11021</v>
      </c>
      <c r="E104" s="232" t="str">
        <f>VLOOKUP(A104,'[3]China Valves'!A:E,5,0)</f>
        <v>Brass Gate Valves</v>
      </c>
      <c r="F104" s="267">
        <f t="shared" si="1"/>
        <v>52.037866000000001</v>
      </c>
      <c r="G104" s="231">
        <v>50.522199999999998</v>
      </c>
      <c r="H104" s="231">
        <v>49.050600000000003</v>
      </c>
      <c r="I104" s="231">
        <v>47.622</v>
      </c>
      <c r="J104" s="231">
        <v>46.234900000000003</v>
      </c>
      <c r="K104" s="231">
        <v>44.888300000000001</v>
      </c>
      <c r="L104" s="231">
        <v>43.5809</v>
      </c>
      <c r="M104" s="231">
        <v>42.311500000000002</v>
      </c>
      <c r="N104" s="231">
        <v>41.079099999999997</v>
      </c>
      <c r="O104" s="231">
        <v>39.8827</v>
      </c>
      <c r="P104" s="231">
        <v>38.720999999999997</v>
      </c>
      <c r="Q104" s="231">
        <v>37.593200000000003</v>
      </c>
      <c r="R104" s="231">
        <v>36.4983</v>
      </c>
    </row>
    <row r="105" spans="1:18" ht="14">
      <c r="A105" s="234">
        <v>8087542429802</v>
      </c>
      <c r="B105" s="233" t="s">
        <v>602</v>
      </c>
      <c r="C105" s="232" t="str">
        <f>VLOOKUP(A105,'[3]China Valves'!$A$3:$E$190,2,0)</f>
        <v>4 FIP X 4 FIP JMFI HEAVY PAT GATE VALVE</v>
      </c>
      <c r="D105" s="232">
        <f>VLOOKUP(A105,'[3]China Valves'!A:E,4,0)</f>
        <v>11021</v>
      </c>
      <c r="E105" s="232" t="str">
        <f>VLOOKUP(A105,'[3]China Valves'!A:E,5,0)</f>
        <v>Brass Gate Valves</v>
      </c>
      <c r="F105" s="267">
        <f t="shared" si="1"/>
        <v>84.043983000000011</v>
      </c>
      <c r="G105" s="231">
        <v>81.596100000000007</v>
      </c>
      <c r="H105" s="231">
        <v>79.219499999999996</v>
      </c>
      <c r="I105" s="231">
        <v>76.912199999999999</v>
      </c>
      <c r="J105" s="231">
        <v>74.671999999999997</v>
      </c>
      <c r="K105" s="231">
        <v>72.497100000000003</v>
      </c>
      <c r="L105" s="231">
        <v>70.385499999999993</v>
      </c>
      <c r="M105" s="231">
        <v>68.335499999999996</v>
      </c>
      <c r="N105" s="231">
        <v>66.345100000000002</v>
      </c>
      <c r="O105" s="231">
        <v>64.412700000000001</v>
      </c>
      <c r="P105" s="231">
        <v>62.5366</v>
      </c>
      <c r="Q105" s="231">
        <v>60.715200000000003</v>
      </c>
      <c r="R105" s="231">
        <v>58.946800000000003</v>
      </c>
    </row>
    <row r="106" spans="1:18" ht="14">
      <c r="A106" s="234" t="s">
        <v>89</v>
      </c>
      <c r="B106" s="233" t="s">
        <v>601</v>
      </c>
      <c r="C106" s="232" t="str">
        <f>VLOOKUP(A106,[4]汇总阀门订单!$E:$F,2,0)</f>
        <v>1/2 C X 1/2 C GATE VALVE LEAD FREE</v>
      </c>
      <c r="D106" s="232">
        <f>VLOOKUP(A106,'[3]China Valves'!A:E,4,0)</f>
        <v>11021</v>
      </c>
      <c r="E106" s="232" t="str">
        <f>VLOOKUP(A106,'[3]China Valves'!A:E,5,0)</f>
        <v>Brass Gate Valves</v>
      </c>
      <c r="F106" s="267">
        <f t="shared" si="1"/>
        <v>3.872903</v>
      </c>
      <c r="G106" s="231">
        <v>3.7601</v>
      </c>
      <c r="H106" s="231">
        <v>3.6505999999999998</v>
      </c>
      <c r="I106" s="231">
        <v>3.5442999999999998</v>
      </c>
      <c r="J106" s="231">
        <v>3.4409999999999998</v>
      </c>
      <c r="K106" s="231">
        <v>3.3408000000000002</v>
      </c>
      <c r="L106" s="231">
        <v>3.2435</v>
      </c>
      <c r="M106" s="231">
        <v>3.149</v>
      </c>
      <c r="N106" s="231">
        <v>3.0573000000000001</v>
      </c>
      <c r="O106" s="231">
        <v>2.9683000000000002</v>
      </c>
      <c r="P106" s="231">
        <v>2.8818000000000001</v>
      </c>
      <c r="Q106" s="231">
        <v>2.7978999999999998</v>
      </c>
      <c r="R106" s="231">
        <v>2.7164000000000001</v>
      </c>
    </row>
    <row r="107" spans="1:18" ht="14">
      <c r="A107" s="234" t="s">
        <v>90</v>
      </c>
      <c r="B107" s="233" t="s">
        <v>600</v>
      </c>
      <c r="C107" s="232" t="str">
        <f>VLOOKUP(A107,[4]汇总阀门订单!$E:$F,2,0)</f>
        <v>3/4 C X 3/4 C GATE VALVE LEAD FREE</v>
      </c>
      <c r="D107" s="232">
        <f>VLOOKUP(A107,'[3]China Valves'!A:E,4,0)</f>
        <v>11021</v>
      </c>
      <c r="E107" s="232" t="str">
        <f>VLOOKUP(A107,'[3]China Valves'!A:E,5,0)</f>
        <v>Brass Gate Valves</v>
      </c>
      <c r="F107" s="267">
        <f t="shared" si="1"/>
        <v>4.79671</v>
      </c>
      <c r="G107" s="231">
        <v>4.657</v>
      </c>
      <c r="H107" s="231">
        <v>4.5213000000000001</v>
      </c>
      <c r="I107" s="231">
        <v>4.3895999999999997</v>
      </c>
      <c r="J107" s="231">
        <v>4.2618</v>
      </c>
      <c r="K107" s="231">
        <v>4.1376999999999997</v>
      </c>
      <c r="L107" s="231">
        <v>4.0171000000000001</v>
      </c>
      <c r="M107" s="231">
        <v>3.9001000000000001</v>
      </c>
      <c r="N107" s="231">
        <v>3.7865000000000002</v>
      </c>
      <c r="O107" s="231">
        <v>3.6762999999999999</v>
      </c>
      <c r="P107" s="231">
        <v>3.5691999999999999</v>
      </c>
      <c r="Q107" s="231">
        <v>3.4651999999999998</v>
      </c>
      <c r="R107" s="231">
        <v>3.3643000000000001</v>
      </c>
    </row>
    <row r="108" spans="1:18" ht="14">
      <c r="A108" s="234" t="s">
        <v>91</v>
      </c>
      <c r="B108" s="233" t="s">
        <v>509</v>
      </c>
      <c r="C108" s="235" t="str">
        <f>B108</f>
        <v>1"</v>
      </c>
      <c r="D108" s="232">
        <f>VLOOKUP(A108,'[3]China Valves'!A:E,4,0)</f>
        <v>11021</v>
      </c>
      <c r="E108" s="232" t="str">
        <f>VLOOKUP(A108,'[3]China Valves'!A:E,5,0)</f>
        <v>Brass Gate Valves</v>
      </c>
      <c r="F108" s="267">
        <f t="shared" si="1"/>
        <v>7.1453160000000002</v>
      </c>
      <c r="G108" s="231">
        <v>6.9371999999999998</v>
      </c>
      <c r="H108" s="231">
        <v>6.7351000000000001</v>
      </c>
      <c r="I108" s="231">
        <v>6.5389999999999997</v>
      </c>
      <c r="J108" s="231">
        <v>6.3484999999999996</v>
      </c>
      <c r="K108" s="231">
        <v>6.1635999999999997</v>
      </c>
      <c r="L108" s="231">
        <v>5.9840999999999998</v>
      </c>
      <c r="M108" s="231">
        <v>5.8098000000000001</v>
      </c>
      <c r="N108" s="231">
        <v>5.6406000000000001</v>
      </c>
      <c r="O108" s="231">
        <v>5.4763000000000002</v>
      </c>
      <c r="P108" s="231">
        <v>5.3167999999999997</v>
      </c>
      <c r="Q108" s="231">
        <v>5.1619000000000002</v>
      </c>
      <c r="R108" s="231">
        <v>5.0115999999999996</v>
      </c>
    </row>
    <row r="109" spans="1:18" ht="14">
      <c r="A109" s="234" t="s">
        <v>370</v>
      </c>
      <c r="B109" s="233" t="s">
        <v>527</v>
      </c>
      <c r="C109" s="235" t="str">
        <f>B109</f>
        <v>1-1/4"</v>
      </c>
      <c r="D109" s="232">
        <f>VLOOKUP(A109,'[3]China Valves'!A:E,4,0)</f>
        <v>11021</v>
      </c>
      <c r="E109" s="232" t="str">
        <f>VLOOKUP(A109,'[3]China Valves'!A:E,5,0)</f>
        <v>Brass Gate Valves</v>
      </c>
      <c r="F109" s="267">
        <f t="shared" si="1"/>
        <v>11.90268</v>
      </c>
      <c r="G109" s="231">
        <v>11.555999999999999</v>
      </c>
      <c r="H109" s="231">
        <v>11.2195</v>
      </c>
      <c r="I109" s="231">
        <v>10.8927</v>
      </c>
      <c r="J109" s="231">
        <v>10.5754</v>
      </c>
      <c r="K109" s="231">
        <v>10.2674</v>
      </c>
      <c r="L109" s="231">
        <v>9.9682999999999993</v>
      </c>
      <c r="M109" s="231">
        <v>9.6780000000000008</v>
      </c>
      <c r="N109" s="231">
        <v>9.3961000000000006</v>
      </c>
      <c r="O109" s="231">
        <v>9.1224000000000007</v>
      </c>
      <c r="P109" s="231">
        <v>8.8567</v>
      </c>
      <c r="Q109" s="231">
        <v>8.5988000000000007</v>
      </c>
      <c r="R109" s="231">
        <v>8.3483000000000001</v>
      </c>
    </row>
    <row r="110" spans="1:18" ht="14">
      <c r="A110" s="234" t="s">
        <v>371</v>
      </c>
      <c r="B110" s="233" t="s">
        <v>599</v>
      </c>
      <c r="C110" s="232" t="str">
        <f>VLOOKUP(A110,[4]汇总阀门订单!$E:$F,2,0)</f>
        <v>1 1/2 C X 1 1/2 C GATE VALVE LEAD FREE</v>
      </c>
      <c r="D110" s="232">
        <f>VLOOKUP(A110,'[3]China Valves'!A:E,4,0)</f>
        <v>11021</v>
      </c>
      <c r="E110" s="232" t="str">
        <f>VLOOKUP(A110,'[3]China Valves'!A:E,5,0)</f>
        <v>Brass Gate Valves</v>
      </c>
      <c r="F110" s="267">
        <f t="shared" si="1"/>
        <v>15.258935000000001</v>
      </c>
      <c r="G110" s="231">
        <v>14.814500000000001</v>
      </c>
      <c r="H110" s="231">
        <v>14.382999999999999</v>
      </c>
      <c r="I110" s="231">
        <v>13.9641</v>
      </c>
      <c r="J110" s="231">
        <v>13.557399999999999</v>
      </c>
      <c r="K110" s="231">
        <v>13.1625</v>
      </c>
      <c r="L110" s="231">
        <v>12.7791</v>
      </c>
      <c r="M110" s="231">
        <v>12.4069</v>
      </c>
      <c r="N110" s="231">
        <v>12.0456</v>
      </c>
      <c r="O110" s="231">
        <v>11.694699999999999</v>
      </c>
      <c r="P110" s="231">
        <v>11.354100000000001</v>
      </c>
      <c r="Q110" s="231">
        <v>11.023400000000001</v>
      </c>
      <c r="R110" s="231">
        <v>10.702299999999999</v>
      </c>
    </row>
    <row r="111" spans="1:18" ht="14">
      <c r="A111" s="234" t="s">
        <v>372</v>
      </c>
      <c r="B111" s="233" t="s">
        <v>532</v>
      </c>
      <c r="C111" s="235" t="str">
        <f>B111</f>
        <v>2"</v>
      </c>
      <c r="D111" s="232">
        <f>VLOOKUP(A111,'[3]China Valves'!A:E,4,0)</f>
        <v>11021</v>
      </c>
      <c r="E111" s="232" t="str">
        <f>VLOOKUP(A111,'[3]China Valves'!A:E,5,0)</f>
        <v>Brass Gate Valves</v>
      </c>
      <c r="F111" s="267">
        <f t="shared" si="1"/>
        <v>22.329060999999999</v>
      </c>
      <c r="G111" s="231">
        <v>21.678699999999999</v>
      </c>
      <c r="H111" s="231">
        <v>21.0473</v>
      </c>
      <c r="I111" s="231">
        <v>20.4343</v>
      </c>
      <c r="J111" s="231">
        <v>19.839099999999998</v>
      </c>
      <c r="K111" s="231">
        <v>19.261299999999999</v>
      </c>
      <c r="L111" s="231">
        <v>18.700299999999999</v>
      </c>
      <c r="M111" s="231">
        <v>18.1556</v>
      </c>
      <c r="N111" s="231">
        <v>17.626799999999999</v>
      </c>
      <c r="O111" s="231">
        <v>17.113399999999999</v>
      </c>
      <c r="P111" s="231">
        <v>16.614899999999999</v>
      </c>
      <c r="Q111" s="231">
        <v>16.131</v>
      </c>
      <c r="R111" s="231">
        <v>15.661199999999999</v>
      </c>
    </row>
    <row r="112" spans="1:18" ht="14">
      <c r="A112" s="234" t="s">
        <v>598</v>
      </c>
      <c r="B112" s="233" t="s">
        <v>597</v>
      </c>
      <c r="C112" s="232" t="str">
        <f>VLOOKUP(A112,'[3]China Valves'!$A$3:$E$190,2,0)</f>
        <v>1/2 FIP X 1/2 FIP GATE VALVE LEAD FREE</v>
      </c>
      <c r="D112" s="232">
        <f>VLOOKUP(A112,'[3]China Valves'!A:E,4,0)</f>
        <v>11021</v>
      </c>
      <c r="E112" s="232" t="str">
        <f>VLOOKUP(A112,'[3]China Valves'!A:E,5,0)</f>
        <v>Brass Gate Valves</v>
      </c>
      <c r="F112" s="267">
        <f t="shared" si="1"/>
        <v>4.0199869999999995</v>
      </c>
      <c r="G112" s="231">
        <v>3.9028999999999998</v>
      </c>
      <c r="H112" s="231">
        <v>3.7892999999999999</v>
      </c>
      <c r="I112" s="231">
        <v>3.6789000000000001</v>
      </c>
      <c r="J112" s="231">
        <v>3.5716999999999999</v>
      </c>
      <c r="K112" s="231">
        <v>3.4676999999999998</v>
      </c>
      <c r="L112" s="231">
        <v>3.3666999999999998</v>
      </c>
      <c r="M112" s="231">
        <v>3.2686000000000002</v>
      </c>
      <c r="N112" s="231">
        <v>3.1734</v>
      </c>
      <c r="O112" s="231">
        <v>3.081</v>
      </c>
      <c r="P112" s="231">
        <v>2.9912999999999998</v>
      </c>
      <c r="Q112" s="231">
        <v>2.9041000000000001</v>
      </c>
      <c r="R112" s="231">
        <v>2.8195999999999999</v>
      </c>
    </row>
    <row r="113" spans="1:18" ht="14">
      <c r="A113" s="234" t="s">
        <v>93</v>
      </c>
      <c r="B113" s="233" t="s">
        <v>530</v>
      </c>
      <c r="C113" s="232" t="str">
        <f>VLOOKUP(A113,[4]汇总阀门订单!$E:$F,2,0)</f>
        <v>3/4 FIP X 3/4 FIP GATE VALVE LEAD FREE</v>
      </c>
      <c r="D113" s="232">
        <f>VLOOKUP(A113,'[3]China Valves'!A:E,4,0)</f>
        <v>11021</v>
      </c>
      <c r="E113" s="232" t="str">
        <f>VLOOKUP(A113,'[3]China Valves'!A:E,5,0)</f>
        <v>Brass Gate Valves</v>
      </c>
      <c r="F113" s="267">
        <f t="shared" si="1"/>
        <v>5.0121859999999998</v>
      </c>
      <c r="G113" s="231">
        <v>4.8662000000000001</v>
      </c>
      <c r="H113" s="231">
        <v>4.7244999999999999</v>
      </c>
      <c r="I113" s="231">
        <v>4.5869</v>
      </c>
      <c r="J113" s="231">
        <v>4.4532999999999996</v>
      </c>
      <c r="K113" s="231">
        <v>4.3235999999999999</v>
      </c>
      <c r="L113" s="231">
        <v>4.1976000000000004</v>
      </c>
      <c r="M113" s="231">
        <v>4.0754000000000001</v>
      </c>
      <c r="N113" s="231">
        <v>3.9567000000000001</v>
      </c>
      <c r="O113" s="231">
        <v>3.8414000000000001</v>
      </c>
      <c r="P113" s="231">
        <v>3.7294999999999998</v>
      </c>
      <c r="Q113" s="231">
        <v>3.6208999999999998</v>
      </c>
      <c r="R113" s="231">
        <v>3.5154000000000001</v>
      </c>
    </row>
    <row r="114" spans="1:18" ht="14">
      <c r="A114" s="234" t="s">
        <v>94</v>
      </c>
      <c r="B114" s="233" t="s">
        <v>509</v>
      </c>
      <c r="C114" s="232" t="str">
        <f>VLOOKUP(A114,[4]汇总阀门订单!$E:$F,2,0)</f>
        <v>1 FIP X 1 FIP GATE VALVE LEAD FREE</v>
      </c>
      <c r="D114" s="232">
        <f>VLOOKUP(A114,'[3]China Valves'!A:E,4,0)</f>
        <v>11021</v>
      </c>
      <c r="E114" s="232" t="str">
        <f>VLOOKUP(A114,'[3]China Valves'!A:E,5,0)</f>
        <v>Brass Gate Valves</v>
      </c>
      <c r="F114" s="267">
        <f t="shared" si="1"/>
        <v>7.3215490000000001</v>
      </c>
      <c r="G114" s="231">
        <v>7.1082999999999998</v>
      </c>
      <c r="H114" s="231">
        <v>6.9013</v>
      </c>
      <c r="I114" s="231">
        <v>6.7003000000000004</v>
      </c>
      <c r="J114" s="231">
        <v>6.5050999999999997</v>
      </c>
      <c r="K114" s="231">
        <v>6.3155999999999999</v>
      </c>
      <c r="L114" s="231">
        <v>6.1317000000000004</v>
      </c>
      <c r="M114" s="231">
        <v>5.9531000000000001</v>
      </c>
      <c r="N114" s="231">
        <v>5.7797000000000001</v>
      </c>
      <c r="O114" s="231">
        <v>5.6113999999999997</v>
      </c>
      <c r="P114" s="231">
        <v>5.4478999999999997</v>
      </c>
      <c r="Q114" s="231">
        <v>5.2892999999999999</v>
      </c>
      <c r="R114" s="231">
        <v>5.1352000000000002</v>
      </c>
    </row>
    <row r="115" spans="1:18" ht="14">
      <c r="A115" s="234" t="s">
        <v>169</v>
      </c>
      <c r="B115" s="233" t="s">
        <v>527</v>
      </c>
      <c r="C115" s="235" t="str">
        <f>B115</f>
        <v>1-1/4"</v>
      </c>
      <c r="D115" s="232">
        <f>VLOOKUP(A115,'[3]China Valves'!A:E,4,0)</f>
        <v>11021</v>
      </c>
      <c r="E115" s="232" t="str">
        <f>VLOOKUP(A115,'[3]China Valves'!A:E,5,0)</f>
        <v>Brass Gate Valves</v>
      </c>
      <c r="F115" s="267">
        <f t="shared" si="1"/>
        <v>12.198599</v>
      </c>
      <c r="G115" s="231">
        <v>11.843299999999999</v>
      </c>
      <c r="H115" s="231">
        <v>11.4983</v>
      </c>
      <c r="I115" s="231">
        <v>11.163399999999999</v>
      </c>
      <c r="J115" s="231">
        <v>10.8383</v>
      </c>
      <c r="K115" s="231">
        <v>10.522600000000001</v>
      </c>
      <c r="L115" s="231">
        <v>10.216100000000001</v>
      </c>
      <c r="M115" s="231">
        <v>9.9185999999999996</v>
      </c>
      <c r="N115" s="231">
        <v>9.6296999999999997</v>
      </c>
      <c r="O115" s="231">
        <v>9.3491999999999997</v>
      </c>
      <c r="P115" s="231">
        <v>9.0769000000000002</v>
      </c>
      <c r="Q115" s="231">
        <v>8.8125</v>
      </c>
      <c r="R115" s="231">
        <v>8.5557999999999996</v>
      </c>
    </row>
    <row r="116" spans="1:18" ht="14">
      <c r="A116" s="234" t="s">
        <v>95</v>
      </c>
      <c r="B116" s="233" t="s">
        <v>525</v>
      </c>
      <c r="C116" s="232" t="str">
        <f>VLOOKUP(A116,[4]汇总阀门订单!$E:$F,2,0)</f>
        <v>1 1/2 FIP X 1 1/2 FIP GATE VALVE LEAD FR</v>
      </c>
      <c r="D116" s="232">
        <f>VLOOKUP(A116,'[3]China Valves'!A:E,4,0)</f>
        <v>11021</v>
      </c>
      <c r="E116" s="232" t="str">
        <f>VLOOKUP(A116,'[3]China Valves'!A:E,5,0)</f>
        <v>Brass Gate Valves</v>
      </c>
      <c r="F116" s="267">
        <f t="shared" si="1"/>
        <v>15.635297</v>
      </c>
      <c r="G116" s="231">
        <v>15.1799</v>
      </c>
      <c r="H116" s="231">
        <v>14.7378</v>
      </c>
      <c r="I116" s="231">
        <v>14.3085</v>
      </c>
      <c r="J116" s="231">
        <v>13.8918</v>
      </c>
      <c r="K116" s="231">
        <v>13.4871</v>
      </c>
      <c r="L116" s="231">
        <v>13.0943</v>
      </c>
      <c r="M116" s="231">
        <v>12.712899999999999</v>
      </c>
      <c r="N116" s="231">
        <v>12.342599999999999</v>
      </c>
      <c r="O116" s="231">
        <v>11.9832</v>
      </c>
      <c r="P116" s="231">
        <v>11.6341</v>
      </c>
      <c r="Q116" s="231">
        <v>11.295299999999999</v>
      </c>
      <c r="R116" s="231">
        <v>10.9663</v>
      </c>
    </row>
    <row r="117" spans="1:18" ht="14">
      <c r="A117" s="234" t="s">
        <v>170</v>
      </c>
      <c r="B117" s="233" t="s">
        <v>532</v>
      </c>
      <c r="C117" s="232" t="str">
        <f>VLOOKUP(A117,[4]汇总阀门订单!$E:$F,2,0)</f>
        <v>2 FIP X 2 FIP GATE VALVE LEAD FREE</v>
      </c>
      <c r="D117" s="232">
        <f>VLOOKUP(A117,'[3]China Valves'!A:E,4,0)</f>
        <v>11021</v>
      </c>
      <c r="E117" s="232" t="str">
        <f>VLOOKUP(A117,'[3]China Valves'!A:E,5,0)</f>
        <v>Brass Gate Valves</v>
      </c>
      <c r="F117" s="267">
        <f t="shared" si="1"/>
        <v>22.881553</v>
      </c>
      <c r="G117" s="231">
        <v>22.2151</v>
      </c>
      <c r="H117" s="231">
        <v>21.568100000000001</v>
      </c>
      <c r="I117" s="231">
        <v>20.939900000000002</v>
      </c>
      <c r="J117" s="231">
        <v>20.329999999999998</v>
      </c>
      <c r="K117" s="231">
        <v>19.7378</v>
      </c>
      <c r="L117" s="231">
        <v>19.1629</v>
      </c>
      <c r="M117" s="231">
        <v>18.604800000000001</v>
      </c>
      <c r="N117" s="231">
        <v>18.062899999999999</v>
      </c>
      <c r="O117" s="231">
        <v>17.536799999999999</v>
      </c>
      <c r="P117" s="231">
        <v>17.026</v>
      </c>
      <c r="Q117" s="231">
        <v>16.530100000000001</v>
      </c>
      <c r="R117" s="231">
        <v>16.0487</v>
      </c>
    </row>
    <row r="118" spans="1:18" ht="14">
      <c r="A118" s="234">
        <v>8087708129802</v>
      </c>
      <c r="B118" s="233" t="s">
        <v>596</v>
      </c>
      <c r="C118" s="232" t="str">
        <f>VLOOKUP(A118,'[3]China Valves'!$A$3:$E$190,2,0)</f>
        <v>1/2 FIP X 3/4 MGH NO KINK HOSE BIBB BC</v>
      </c>
      <c r="D118" s="232">
        <f>VLOOKUP(A118,'[3]China Valves'!A:E,4,0)</f>
        <v>11031</v>
      </c>
      <c r="E118" s="232" t="str">
        <f>VLOOKUP(A118,'[3]China Valves'!A:E,5,0)</f>
        <v>Brass Hose Bibb Valves</v>
      </c>
      <c r="F118" s="267">
        <f t="shared" si="1"/>
        <v>2.0808059999999999</v>
      </c>
      <c r="G118" s="231">
        <v>2.0202</v>
      </c>
      <c r="H118" s="231">
        <v>1.9613</v>
      </c>
      <c r="I118" s="231">
        <v>1.9041999999999999</v>
      </c>
      <c r="J118" s="231">
        <v>1.8487</v>
      </c>
      <c r="K118" s="231">
        <v>1.7948999999999999</v>
      </c>
      <c r="L118" s="231">
        <v>1.7425999999999999</v>
      </c>
      <c r="M118" s="231">
        <v>1.6919</v>
      </c>
      <c r="N118" s="231">
        <v>1.6426000000000001</v>
      </c>
      <c r="O118" s="231">
        <v>1.5947</v>
      </c>
      <c r="P118" s="231">
        <v>1.5483</v>
      </c>
      <c r="Q118" s="231">
        <v>1.5032000000000001</v>
      </c>
      <c r="R118" s="231">
        <v>1.4594</v>
      </c>
    </row>
    <row r="119" spans="1:18" ht="14">
      <c r="A119" s="234">
        <v>8087908129802</v>
      </c>
      <c r="B119" s="233" t="s">
        <v>595</v>
      </c>
      <c r="C119" s="232" t="str">
        <f>VLOOKUP(A119,'[3]China Valves'!$A$3:$E$190,2,0)</f>
        <v>1/2 MIP (1/2C) x 3/4 MGH NO KINK HOSE BI</v>
      </c>
      <c r="D119" s="232">
        <f>VLOOKUP(A119,'[3]China Valves'!A:E,4,0)</f>
        <v>11031</v>
      </c>
      <c r="E119" s="232" t="str">
        <f>VLOOKUP(A119,'[3]China Valves'!A:E,5,0)</f>
        <v>Brass Hose Bibb Valves</v>
      </c>
      <c r="F119" s="267">
        <f t="shared" si="1"/>
        <v>2.2837160000000001</v>
      </c>
      <c r="G119" s="231">
        <v>2.2172000000000001</v>
      </c>
      <c r="H119" s="231">
        <v>2.1526000000000001</v>
      </c>
      <c r="I119" s="231">
        <v>2.0899000000000001</v>
      </c>
      <c r="J119" s="231">
        <v>2.0289999999999999</v>
      </c>
      <c r="K119" s="231">
        <v>1.9699</v>
      </c>
      <c r="L119" s="231">
        <v>1.9126000000000001</v>
      </c>
      <c r="M119" s="231">
        <v>1.8569</v>
      </c>
      <c r="N119" s="231">
        <v>1.8028</v>
      </c>
      <c r="O119" s="231">
        <v>1.7503</v>
      </c>
      <c r="P119" s="231">
        <v>1.6993</v>
      </c>
      <c r="Q119" s="231">
        <v>1.6497999999999999</v>
      </c>
      <c r="R119" s="231">
        <v>1.6016999999999999</v>
      </c>
    </row>
    <row r="120" spans="1:18" ht="14">
      <c r="A120" s="234">
        <v>8087912129802</v>
      </c>
      <c r="B120" s="233" t="s">
        <v>530</v>
      </c>
      <c r="C120" s="232" t="str">
        <f>VLOOKUP(A120,'[3]China Valves'!$A$3:$E$190,2,0)</f>
        <v>3/4 MIP X 3/4 MGH NO KINK HOSE BIBB BC</v>
      </c>
      <c r="D120" s="232">
        <f>VLOOKUP(A120,'[3]China Valves'!A:E,4,0)</f>
        <v>11031</v>
      </c>
      <c r="E120" s="232" t="str">
        <f>VLOOKUP(A120,'[3]China Valves'!A:E,5,0)</f>
        <v>Brass Hose Bibb Valves</v>
      </c>
      <c r="F120" s="267">
        <f t="shared" si="1"/>
        <v>2.64195</v>
      </c>
      <c r="G120" s="231">
        <v>2.5649999999999999</v>
      </c>
      <c r="H120" s="231">
        <v>2.4903</v>
      </c>
      <c r="I120" s="231">
        <v>2.4177</v>
      </c>
      <c r="J120" s="231">
        <v>2.3473000000000002</v>
      </c>
      <c r="K120" s="231">
        <v>2.2789000000000001</v>
      </c>
      <c r="L120" s="231">
        <v>2.2126000000000001</v>
      </c>
      <c r="M120" s="231">
        <v>2.1480999999999999</v>
      </c>
      <c r="N120" s="231">
        <v>2.0855000000000001</v>
      </c>
      <c r="O120" s="231">
        <v>2.0247999999999999</v>
      </c>
      <c r="P120" s="231">
        <v>1.9658</v>
      </c>
      <c r="Q120" s="231">
        <v>1.9086000000000001</v>
      </c>
      <c r="R120" s="231">
        <v>1.853</v>
      </c>
    </row>
    <row r="121" spans="1:18" ht="14">
      <c r="A121" s="234">
        <v>8088108129802</v>
      </c>
      <c r="B121" s="233" t="s">
        <v>503</v>
      </c>
      <c r="C121" s="232" t="str">
        <f>VLOOKUP(A121,'[3]China Valves'!$A$3:$E$190,2,0)</f>
        <v>1/2 MIP 1/2 C X 3/4 MGH HOSE BIBB JMFI B</v>
      </c>
      <c r="D121" s="232">
        <f>VLOOKUP(A121,'[3]China Valves'!A:E,4,0)</f>
        <v>11031</v>
      </c>
      <c r="E121" s="232" t="str">
        <f>VLOOKUP(A121,'[3]China Valves'!A:E,5,0)</f>
        <v>Brass Hose Bibb Valves</v>
      </c>
      <c r="F121" s="267">
        <f t="shared" si="1"/>
        <v>2.1305549999999998</v>
      </c>
      <c r="G121" s="231">
        <v>2.0684999999999998</v>
      </c>
      <c r="H121" s="231">
        <v>2.0082</v>
      </c>
      <c r="I121" s="231">
        <v>1.9497</v>
      </c>
      <c r="J121" s="231">
        <v>1.8929</v>
      </c>
      <c r="K121" s="231">
        <v>1.8378000000000001</v>
      </c>
      <c r="L121" s="231">
        <v>1.7843</v>
      </c>
      <c r="M121" s="231">
        <v>1.7323</v>
      </c>
      <c r="N121" s="231">
        <v>1.6819</v>
      </c>
      <c r="O121" s="231">
        <v>1.6329</v>
      </c>
      <c r="P121" s="231">
        <v>1.5852999999999999</v>
      </c>
      <c r="Q121" s="231">
        <v>1.5390999999999999</v>
      </c>
      <c r="R121" s="231">
        <v>1.4943</v>
      </c>
    </row>
    <row r="122" spans="1:18" ht="14">
      <c r="A122" s="234">
        <v>8088112129802</v>
      </c>
      <c r="B122" s="233" t="s">
        <v>501</v>
      </c>
      <c r="C122" s="232" t="str">
        <f>VLOOKUP(A122,'[3]China Valves'!$A$3:$E$190,2,0)</f>
        <v>3/4 MIP X 3/4 MGH HOSE BIBB JMFI BARCODE</v>
      </c>
      <c r="D122" s="232">
        <f>VLOOKUP(A122,'[3]China Valves'!A:E,4,0)</f>
        <v>11031</v>
      </c>
      <c r="E122" s="232" t="str">
        <f>VLOOKUP(A122,'[3]China Valves'!A:E,5,0)</f>
        <v>Brass Hose Bibb Valves</v>
      </c>
      <c r="F122" s="267">
        <f t="shared" si="1"/>
        <v>2.4103030000000003</v>
      </c>
      <c r="G122" s="231">
        <v>2.3401000000000001</v>
      </c>
      <c r="H122" s="231">
        <v>2.2719999999999998</v>
      </c>
      <c r="I122" s="231">
        <v>2.2058</v>
      </c>
      <c r="J122" s="231">
        <v>2.1415000000000002</v>
      </c>
      <c r="K122" s="231">
        <v>2.0792000000000002</v>
      </c>
      <c r="L122" s="231">
        <v>2.0186000000000002</v>
      </c>
      <c r="M122" s="231">
        <v>1.9598</v>
      </c>
      <c r="N122" s="231">
        <v>1.9027000000000001</v>
      </c>
      <c r="O122" s="231">
        <v>1.8472999999999999</v>
      </c>
      <c r="P122" s="231">
        <v>1.7935000000000001</v>
      </c>
      <c r="Q122" s="231">
        <v>1.7413000000000001</v>
      </c>
      <c r="R122" s="231">
        <v>1.6906000000000001</v>
      </c>
    </row>
    <row r="123" spans="1:18" ht="14">
      <c r="A123" s="234">
        <v>8087308129802</v>
      </c>
      <c r="B123" s="233" t="s">
        <v>594</v>
      </c>
      <c r="C123" s="232" t="str">
        <f>VLOOKUP(A123,'[3]China Valves'!$A$3:$E$190,2,0)</f>
        <v>1/2 C X 3/4 MGH SOLID FLANGE SILLCOCK BC</v>
      </c>
      <c r="D123" s="232">
        <f>VLOOKUP(A123,'[3]China Valves'!A:E,4,0)</f>
        <v>11090</v>
      </c>
      <c r="E123" s="232" t="str">
        <f>VLOOKUP(A123,'[3]China Valves'!A:E,5,0)</f>
        <v>Sillcock Valves</v>
      </c>
      <c r="F123" s="267">
        <f t="shared" si="1"/>
        <v>2.954761</v>
      </c>
      <c r="G123" s="231">
        <v>2.8687</v>
      </c>
      <c r="H123" s="231">
        <v>2.7850999999999999</v>
      </c>
      <c r="I123" s="231">
        <v>2.7040000000000002</v>
      </c>
      <c r="J123" s="231">
        <v>2.6253000000000002</v>
      </c>
      <c r="K123" s="231">
        <v>2.5488</v>
      </c>
      <c r="L123" s="231">
        <v>2.4746000000000001</v>
      </c>
      <c r="M123" s="231">
        <v>2.4024999999999999</v>
      </c>
      <c r="N123" s="231">
        <v>2.3325</v>
      </c>
      <c r="O123" s="231">
        <v>2.2646000000000002</v>
      </c>
      <c r="P123" s="231">
        <v>2.1985999999999999</v>
      </c>
      <c r="Q123" s="231">
        <v>2.1345999999999998</v>
      </c>
      <c r="R123" s="231">
        <v>2.0724</v>
      </c>
    </row>
    <row r="124" spans="1:18" ht="14">
      <c r="A124" s="234">
        <v>8088308129802</v>
      </c>
      <c r="B124" s="233" t="s">
        <v>593</v>
      </c>
      <c r="C124" s="232" t="str">
        <f>VLOOKUP(A124,'[3]China Valves'!$A$3:$E$190,2,0)</f>
        <v>1/2 FIP X 3/4 MGH SILLCOCK BARCODED</v>
      </c>
      <c r="D124" s="232">
        <f>VLOOKUP(A124,'[3]China Valves'!A:E,4,0)</f>
        <v>11090</v>
      </c>
      <c r="E124" s="232" t="str">
        <f>VLOOKUP(A124,'[3]China Valves'!A:E,5,0)</f>
        <v>Sillcock Valves</v>
      </c>
      <c r="F124" s="267">
        <f t="shared" si="1"/>
        <v>2.6310319999999998</v>
      </c>
      <c r="G124" s="231">
        <v>2.5543999999999998</v>
      </c>
      <c r="H124" s="231">
        <v>2.48</v>
      </c>
      <c r="I124" s="231">
        <v>2.4077999999999999</v>
      </c>
      <c r="J124" s="231">
        <v>2.3376000000000001</v>
      </c>
      <c r="K124" s="231">
        <v>2.2694999999999999</v>
      </c>
      <c r="L124" s="231">
        <v>2.2033999999999998</v>
      </c>
      <c r="M124" s="231">
        <v>2.1393</v>
      </c>
      <c r="N124" s="231">
        <v>2.077</v>
      </c>
      <c r="O124" s="231">
        <v>2.0165000000000002</v>
      </c>
      <c r="P124" s="231">
        <v>1.9577</v>
      </c>
      <c r="Q124" s="231">
        <v>1.9007000000000001</v>
      </c>
      <c r="R124" s="231">
        <v>1.8452999999999999</v>
      </c>
    </row>
    <row r="125" spans="1:18" ht="14">
      <c r="A125" s="234">
        <v>8088312129802</v>
      </c>
      <c r="B125" s="233" t="s">
        <v>530</v>
      </c>
      <c r="C125" s="232" t="str">
        <f>VLOOKUP(A125,'[3]China Valves'!$A$3:$E$190,2,0)</f>
        <v>3/4 FIP X 3/4 MGH JMFI SILLCOCK BARCODED</v>
      </c>
      <c r="D125" s="232">
        <f>VLOOKUP(A125,'[3]China Valves'!A:E,4,0)</f>
        <v>11090</v>
      </c>
      <c r="E125" s="232" t="str">
        <f>VLOOKUP(A125,'[3]China Valves'!A:E,5,0)</f>
        <v>Sillcock Valves</v>
      </c>
      <c r="F125" s="267">
        <f t="shared" si="1"/>
        <v>2.8686530000000001</v>
      </c>
      <c r="G125" s="231">
        <v>2.7850999999999999</v>
      </c>
      <c r="H125" s="231">
        <v>2.7040000000000002</v>
      </c>
      <c r="I125" s="231">
        <v>2.6253000000000002</v>
      </c>
      <c r="J125" s="231">
        <v>2.5488</v>
      </c>
      <c r="K125" s="231">
        <v>2.4746000000000001</v>
      </c>
      <c r="L125" s="231">
        <v>2.4024999999999999</v>
      </c>
      <c r="M125" s="231">
        <v>2.3325</v>
      </c>
      <c r="N125" s="231">
        <v>2.2646000000000002</v>
      </c>
      <c r="O125" s="231">
        <v>2.1985999999999999</v>
      </c>
      <c r="P125" s="231">
        <v>2.1345999999999998</v>
      </c>
      <c r="Q125" s="231">
        <v>2.0724</v>
      </c>
      <c r="R125" s="231">
        <v>2.012</v>
      </c>
    </row>
    <row r="126" spans="1:18" ht="14">
      <c r="A126" s="234">
        <v>8089408129802</v>
      </c>
      <c r="B126" s="233" t="s">
        <v>592</v>
      </c>
      <c r="C126" s="232" t="str">
        <f>VLOOKUP(A126,'[3]China Valves'!$A$3:$E$190,2,0)</f>
        <v>1/2 MIP 1/2 C X 3/4 MGH BOILER DRN NO ST</v>
      </c>
      <c r="D126" s="232">
        <f>VLOOKUP(A126,'[3]China Valves'!A:E,4,0)</f>
        <v>11041</v>
      </c>
      <c r="E126" s="232" t="str">
        <f>VLOOKUP(A126,'[3]China Valves'!A:E,5,0)</f>
        <v>Brass Boiler Drain Valves</v>
      </c>
      <c r="F126" s="267">
        <f t="shared" si="1"/>
        <v>2.129731</v>
      </c>
      <c r="G126" s="231">
        <v>2.0676999999999999</v>
      </c>
      <c r="H126" s="231">
        <v>2.0074999999999998</v>
      </c>
      <c r="I126" s="231">
        <v>1.9490000000000001</v>
      </c>
      <c r="J126" s="231">
        <v>1.8923000000000001</v>
      </c>
      <c r="K126" s="231">
        <v>1.8371</v>
      </c>
      <c r="L126" s="231">
        <v>1.7836000000000001</v>
      </c>
      <c r="M126" s="231">
        <v>1.7317</v>
      </c>
      <c r="N126" s="231">
        <v>1.6812</v>
      </c>
      <c r="O126" s="231">
        <v>1.6323000000000001</v>
      </c>
      <c r="P126" s="231">
        <v>1.5847</v>
      </c>
      <c r="Q126" s="231">
        <v>1.5386</v>
      </c>
      <c r="R126" s="231">
        <v>1.4938</v>
      </c>
    </row>
    <row r="127" spans="1:18" ht="14">
      <c r="A127" s="234">
        <v>8089412129802</v>
      </c>
      <c r="B127" s="233" t="s">
        <v>530</v>
      </c>
      <c r="C127" s="232" t="str">
        <f>VLOOKUP(A127,'[3]China Valves'!$A$3:$E$190,2,0)</f>
        <v>3/4 MIP X 3/4 MGH BOILER DRAIN BARCODED</v>
      </c>
      <c r="D127" s="232">
        <f>VLOOKUP(A127,'[3]China Valves'!A:E,4,0)</f>
        <v>11041</v>
      </c>
      <c r="E127" s="232" t="str">
        <f>VLOOKUP(A127,'[3]China Valves'!A:E,5,0)</f>
        <v>Brass Boiler Drain Valves</v>
      </c>
      <c r="F127" s="267">
        <f t="shared" si="1"/>
        <v>2.4377009999999997</v>
      </c>
      <c r="G127" s="231">
        <v>2.3666999999999998</v>
      </c>
      <c r="H127" s="231">
        <v>2.2976999999999999</v>
      </c>
      <c r="I127" s="231">
        <v>2.2307999999999999</v>
      </c>
      <c r="J127" s="231">
        <v>2.1657999999999999</v>
      </c>
      <c r="K127" s="231">
        <v>2.1027999999999998</v>
      </c>
      <c r="L127" s="231">
        <v>2.0415000000000001</v>
      </c>
      <c r="M127" s="231">
        <v>1.982</v>
      </c>
      <c r="N127" s="231">
        <v>1.9242999999999999</v>
      </c>
      <c r="O127" s="231">
        <v>1.8683000000000001</v>
      </c>
      <c r="P127" s="231">
        <v>1.8139000000000001</v>
      </c>
      <c r="Q127" s="231">
        <v>1.7609999999999999</v>
      </c>
      <c r="R127" s="231">
        <v>1.7097</v>
      </c>
    </row>
    <row r="128" spans="1:18" ht="14">
      <c r="A128" s="234">
        <v>8189408129802</v>
      </c>
      <c r="B128" s="233" t="s">
        <v>506</v>
      </c>
      <c r="C128" s="232" t="str">
        <f>VLOOKUP(A128,'[3]China Valves'!$A$3:$E$190,2,0)</f>
        <v>1/2 FIP X 3/4 MGH BOILER DRAIN NO STUFFI</v>
      </c>
      <c r="D128" s="232">
        <f>VLOOKUP(A128,'[3]China Valves'!A:E,4,0)</f>
        <v>11041</v>
      </c>
      <c r="E128" s="232" t="str">
        <f>VLOOKUP(A128,'[3]China Valves'!A:E,5,0)</f>
        <v>Brass Boiler Drain Valves</v>
      </c>
      <c r="F128" s="267">
        <f t="shared" si="1"/>
        <v>2.4244140000000001</v>
      </c>
      <c r="G128" s="231">
        <v>2.3538000000000001</v>
      </c>
      <c r="H128" s="231">
        <v>2.2852999999999999</v>
      </c>
      <c r="I128" s="231">
        <v>2.2187000000000001</v>
      </c>
      <c r="J128" s="231">
        <v>2.1541000000000001</v>
      </c>
      <c r="K128" s="231">
        <v>2.0914000000000001</v>
      </c>
      <c r="L128" s="231">
        <v>2.0304000000000002</v>
      </c>
      <c r="M128" s="231">
        <v>1.9713000000000001</v>
      </c>
      <c r="N128" s="231">
        <v>1.9138999999999999</v>
      </c>
      <c r="O128" s="231">
        <v>1.8581000000000001</v>
      </c>
      <c r="P128" s="231">
        <v>1.804</v>
      </c>
      <c r="Q128" s="231">
        <v>1.7515000000000001</v>
      </c>
      <c r="R128" s="231">
        <v>1.7004999999999999</v>
      </c>
    </row>
    <row r="129" spans="1:18" ht="14">
      <c r="A129" s="234">
        <v>8189412129802</v>
      </c>
      <c r="B129" s="233" t="s">
        <v>530</v>
      </c>
      <c r="C129" s="232" t="str">
        <f>VLOOKUP(A129,'[3]China Valves'!$A$3:$E$190,2,0)</f>
        <v>3/4 FIP X 3/4 MGH BOILER DRAIN NO STUFFI</v>
      </c>
      <c r="D129" s="232">
        <f>VLOOKUP(A129,'[3]China Valves'!A:E,4,0)</f>
        <v>11041</v>
      </c>
      <c r="E129" s="232" t="str">
        <f>VLOOKUP(A129,'[3]China Valves'!A:E,5,0)</f>
        <v>Brass Boiler Drain Valves</v>
      </c>
      <c r="F129" s="267">
        <f t="shared" si="1"/>
        <v>2.4306970000000003</v>
      </c>
      <c r="G129" s="231">
        <v>2.3599000000000001</v>
      </c>
      <c r="H129" s="231">
        <v>2.2911000000000001</v>
      </c>
      <c r="I129" s="231">
        <v>2.2244000000000002</v>
      </c>
      <c r="J129" s="231">
        <v>2.1596000000000002</v>
      </c>
      <c r="K129" s="231">
        <v>2.0966999999999998</v>
      </c>
      <c r="L129" s="231">
        <v>2.0356000000000001</v>
      </c>
      <c r="M129" s="231">
        <v>1.9763999999999999</v>
      </c>
      <c r="N129" s="231">
        <v>1.9188000000000001</v>
      </c>
      <c r="O129" s="231">
        <v>1.8629</v>
      </c>
      <c r="P129" s="231">
        <v>1.8086</v>
      </c>
      <c r="Q129" s="231">
        <v>1.756</v>
      </c>
      <c r="R129" s="231">
        <v>1.7048000000000001</v>
      </c>
    </row>
    <row r="130" spans="1:18" ht="14">
      <c r="A130" s="234">
        <v>8089508089802</v>
      </c>
      <c r="B130" s="233" t="s">
        <v>569</v>
      </c>
      <c r="C130" s="232" t="str">
        <f>VLOOKUP(A130,'[3]China Valves'!$A$3:$E$190,2,0)</f>
        <v>1/2 FIP X 1/2 FIP JMFI STOP VALVE BARCOD</v>
      </c>
      <c r="D130" s="232">
        <f>VLOOKUP(A130,'[3]China Valves'!A:E,4,0)</f>
        <v>11051</v>
      </c>
      <c r="E130" s="232" t="str">
        <f>VLOOKUP(A130,'[3]China Valves'!A:E,5,0)</f>
        <v>Brass Stop Valves</v>
      </c>
      <c r="F130" s="267">
        <f t="shared" si="1"/>
        <v>3.656088</v>
      </c>
      <c r="G130" s="231">
        <v>3.5495999999999999</v>
      </c>
      <c r="H130" s="231">
        <v>3.4462000000000002</v>
      </c>
      <c r="I130" s="231">
        <v>3.3458999999999999</v>
      </c>
      <c r="J130" s="231">
        <v>3.2484000000000002</v>
      </c>
      <c r="K130" s="231">
        <v>3.1537999999999999</v>
      </c>
      <c r="L130" s="231">
        <v>3.0619000000000001</v>
      </c>
      <c r="M130" s="231">
        <v>2.9727999999999999</v>
      </c>
      <c r="N130" s="231">
        <v>2.8862000000000001</v>
      </c>
      <c r="O130" s="231">
        <v>2.8020999999999998</v>
      </c>
      <c r="P130" s="231">
        <v>2.7204999999999999</v>
      </c>
      <c r="Q130" s="231">
        <v>2.6413000000000002</v>
      </c>
      <c r="R130" s="231">
        <v>2.5642999999999998</v>
      </c>
    </row>
    <row r="131" spans="1:18" ht="14">
      <c r="A131" s="234">
        <v>8089512129802</v>
      </c>
      <c r="B131" s="233" t="s">
        <v>530</v>
      </c>
      <c r="C131" s="232" t="str">
        <f>VLOOKUP(A131,'[3]China Valves'!$A$3:$E$190,2,0)</f>
        <v>3/4 FIP X 3/4 FIP JMFI STOP VALVE BARCOD</v>
      </c>
      <c r="D131" s="232">
        <f>VLOOKUP(A131,'[3]China Valves'!A:E,4,0)</f>
        <v>11051</v>
      </c>
      <c r="E131" s="232" t="str">
        <f>VLOOKUP(A131,'[3]China Valves'!A:E,5,0)</f>
        <v>Brass Stop Valves</v>
      </c>
      <c r="F131" s="267">
        <f t="shared" si="1"/>
        <v>4.2570930000000002</v>
      </c>
      <c r="G131" s="231">
        <v>4.1330999999999998</v>
      </c>
      <c r="H131" s="231">
        <v>4.0126999999999997</v>
      </c>
      <c r="I131" s="231">
        <v>3.8957999999999999</v>
      </c>
      <c r="J131" s="231">
        <v>3.7823000000000002</v>
      </c>
      <c r="K131" s="231">
        <v>3.6722000000000001</v>
      </c>
      <c r="L131" s="231">
        <v>3.5651999999999999</v>
      </c>
      <c r="M131" s="231">
        <v>3.4613999999999998</v>
      </c>
      <c r="N131" s="231">
        <v>3.3605</v>
      </c>
      <c r="O131" s="231">
        <v>3.2627000000000002</v>
      </c>
      <c r="P131" s="231">
        <v>3.1676000000000002</v>
      </c>
      <c r="Q131" s="231">
        <v>3.0754000000000001</v>
      </c>
      <c r="R131" s="231">
        <v>2.9857999999999998</v>
      </c>
    </row>
    <row r="132" spans="1:18" ht="14">
      <c r="A132" s="234">
        <v>8098008129802</v>
      </c>
      <c r="B132" s="233" t="s">
        <v>591</v>
      </c>
      <c r="C132" s="232" t="str">
        <f>VLOOKUP(A132,'[3]China Valves'!$A$3:$E$190,2,0)</f>
        <v>1/2 MIP X 3/4 MGH 1/4 TURN BOILER DRAIN</v>
      </c>
      <c r="D132" s="232">
        <f>VLOOKUP(A132,'[3]China Valves'!A:E,4,0)</f>
        <v>11041</v>
      </c>
      <c r="E132" s="232" t="str">
        <f>VLOOKUP(A132,'[3]China Valves'!A:E,5,0)</f>
        <v>Brass Boiler Drain Valves</v>
      </c>
      <c r="F132" s="267">
        <f t="shared" si="1"/>
        <v>2.7650350000000001</v>
      </c>
      <c r="G132" s="231">
        <v>2.6844999999999999</v>
      </c>
      <c r="H132" s="231">
        <v>2.6063000000000001</v>
      </c>
      <c r="I132" s="231">
        <v>2.5304000000000002</v>
      </c>
      <c r="J132" s="231">
        <v>2.4567000000000001</v>
      </c>
      <c r="K132" s="231">
        <v>2.3851</v>
      </c>
      <c r="L132" s="231">
        <v>2.3157000000000001</v>
      </c>
      <c r="M132" s="231">
        <v>2.2482000000000002</v>
      </c>
      <c r="N132" s="231">
        <v>2.1827000000000001</v>
      </c>
      <c r="O132" s="231">
        <v>2.1192000000000002</v>
      </c>
      <c r="P132" s="231">
        <v>2.0573999999999999</v>
      </c>
      <c r="Q132" s="231">
        <v>1.9975000000000001</v>
      </c>
      <c r="R132" s="231">
        <v>1.9393</v>
      </c>
    </row>
    <row r="133" spans="1:18" ht="14">
      <c r="A133" s="234">
        <v>8098012129802</v>
      </c>
      <c r="B133" s="233" t="s">
        <v>590</v>
      </c>
      <c r="C133" s="232" t="str">
        <f>VLOOKUP(A133,'[3]China Valves'!$A$3:$E$190,2,0)</f>
        <v>3/4 MIP X 3/4 MGH 1/4 TURN BOILER DRAIN</v>
      </c>
      <c r="D133" s="232">
        <f>VLOOKUP(A133,'[3]China Valves'!A:E,4,0)</f>
        <v>11041</v>
      </c>
      <c r="E133" s="232" t="str">
        <f>VLOOKUP(A133,'[3]China Valves'!A:E,5,0)</f>
        <v>Brass Boiler Drain Valves</v>
      </c>
      <c r="F133" s="267">
        <f t="shared" ref="F133:F196" si="2">G133*1.03</f>
        <v>3.537947</v>
      </c>
      <c r="G133" s="231">
        <v>3.4348999999999998</v>
      </c>
      <c r="H133" s="231">
        <v>3.3348</v>
      </c>
      <c r="I133" s="231">
        <v>3.2376999999999998</v>
      </c>
      <c r="J133" s="231">
        <v>3.1434000000000002</v>
      </c>
      <c r="K133" s="231">
        <v>3.0518000000000001</v>
      </c>
      <c r="L133" s="231">
        <v>2.9630000000000001</v>
      </c>
      <c r="M133" s="231">
        <v>2.8767</v>
      </c>
      <c r="N133" s="231">
        <v>2.7928999999999999</v>
      </c>
      <c r="O133" s="231">
        <v>2.7115</v>
      </c>
      <c r="P133" s="231">
        <v>2.6324999999999998</v>
      </c>
      <c r="Q133" s="231">
        <v>2.5558999999999998</v>
      </c>
      <c r="R133" s="231">
        <v>2.4813999999999998</v>
      </c>
    </row>
    <row r="134" spans="1:18" ht="14">
      <c r="A134" s="234">
        <v>8098108129802</v>
      </c>
      <c r="B134" s="233" t="s">
        <v>589</v>
      </c>
      <c r="C134" s="232" t="str">
        <f>VLOOKUP(A134,'[3]China Valves'!$A$3:$E$190,2,0)</f>
        <v>1/2 FIP X 3/4 MGH 1/4 TURN BOILER DRAIN</v>
      </c>
      <c r="D134" s="232">
        <f>VLOOKUP(A134,'[3]China Valves'!A:E,4,0)</f>
        <v>11041</v>
      </c>
      <c r="E134" s="232" t="str">
        <f>VLOOKUP(A134,'[3]China Valves'!A:E,5,0)</f>
        <v>Brass Boiler Drain Valves</v>
      </c>
      <c r="F134" s="267">
        <f t="shared" si="2"/>
        <v>3.0299510000000001</v>
      </c>
      <c r="G134" s="231">
        <v>2.9417</v>
      </c>
      <c r="H134" s="231">
        <v>2.8559999999999999</v>
      </c>
      <c r="I134" s="231">
        <v>2.7728000000000002</v>
      </c>
      <c r="J134" s="231">
        <v>2.6920000000000002</v>
      </c>
      <c r="K134" s="231">
        <v>2.6135999999999999</v>
      </c>
      <c r="L134" s="231">
        <v>2.5375000000000001</v>
      </c>
      <c r="M134" s="231">
        <v>2.4636</v>
      </c>
      <c r="N134" s="231">
        <v>2.3917999999999999</v>
      </c>
      <c r="O134" s="231">
        <v>2.3222</v>
      </c>
      <c r="P134" s="231">
        <v>2.2545000000000002</v>
      </c>
      <c r="Q134" s="231">
        <v>2.1888999999999998</v>
      </c>
      <c r="R134" s="231">
        <v>2.1251000000000002</v>
      </c>
    </row>
    <row r="135" spans="1:18" ht="14">
      <c r="A135" s="234">
        <v>8098112129802</v>
      </c>
      <c r="B135" s="233" t="s">
        <v>588</v>
      </c>
      <c r="C135" s="232" t="str">
        <f>VLOOKUP(A135,'[3]China Valves'!$A$3:$E$190,2,0)</f>
        <v>3/4 FIP X 3/4 MGH 1/4 TURN BOILER DRAIN</v>
      </c>
      <c r="D135" s="232">
        <f>VLOOKUP(A135,'[3]China Valves'!A:E,4,0)</f>
        <v>11041</v>
      </c>
      <c r="E135" s="232" t="str">
        <f>VLOOKUP(A135,'[3]China Valves'!A:E,5,0)</f>
        <v>Brass Boiler Drain Valves</v>
      </c>
      <c r="F135" s="267">
        <f t="shared" si="2"/>
        <v>3.5884170000000002</v>
      </c>
      <c r="G135" s="231">
        <v>3.4839000000000002</v>
      </c>
      <c r="H135" s="231">
        <v>3.3824999999999998</v>
      </c>
      <c r="I135" s="231">
        <v>3.2839999999999998</v>
      </c>
      <c r="J135" s="231">
        <v>3.1882999999999999</v>
      </c>
      <c r="K135" s="231">
        <v>3.0954000000000002</v>
      </c>
      <c r="L135" s="231">
        <v>3.0053000000000001</v>
      </c>
      <c r="M135" s="231">
        <v>2.9178000000000002</v>
      </c>
      <c r="N135" s="231">
        <v>2.8328000000000002</v>
      </c>
      <c r="O135" s="231">
        <v>2.7503000000000002</v>
      </c>
      <c r="P135" s="231">
        <v>2.6701999999999999</v>
      </c>
      <c r="Q135" s="231">
        <v>2.5924</v>
      </c>
      <c r="R135" s="231">
        <v>2.5169000000000001</v>
      </c>
    </row>
    <row r="136" spans="1:18" ht="14">
      <c r="A136" s="234">
        <v>8098508129802</v>
      </c>
      <c r="B136" s="233" t="s">
        <v>587</v>
      </c>
      <c r="C136" s="232" t="str">
        <f>VLOOKUP(A136,'[3]China Valves'!$A$3:$E$190,2,0)</f>
        <v>1/2 FIP X 3/4 MGH 1/4 TURN FLANGE SILLCO</v>
      </c>
      <c r="D136" s="232">
        <f>VLOOKUP(A136,'[3]China Valves'!A:E,4,0)</f>
        <v>11090</v>
      </c>
      <c r="E136" s="232" t="str">
        <f>VLOOKUP(A136,'[3]China Valves'!A:E,5,0)</f>
        <v>Sillcock Valves</v>
      </c>
      <c r="F136" s="267">
        <f t="shared" si="2"/>
        <v>5.5658110000000001</v>
      </c>
      <c r="G136" s="231">
        <v>5.4036999999999997</v>
      </c>
      <c r="H136" s="231">
        <v>5.2462999999999997</v>
      </c>
      <c r="I136" s="231">
        <v>5.0934999999999997</v>
      </c>
      <c r="J136" s="231">
        <v>4.9451999999999998</v>
      </c>
      <c r="K136" s="231">
        <v>4.8010999999999999</v>
      </c>
      <c r="L136" s="231">
        <v>4.6612999999999998</v>
      </c>
      <c r="M136" s="231">
        <v>4.5255000000000001</v>
      </c>
      <c r="N136" s="231">
        <v>4.3936999999999999</v>
      </c>
      <c r="O136" s="231">
        <v>4.2656999999999998</v>
      </c>
      <c r="P136" s="231">
        <v>4.1414999999999997</v>
      </c>
      <c r="Q136" s="231">
        <v>4.0209000000000001</v>
      </c>
      <c r="R136" s="231">
        <v>3.9037999999999999</v>
      </c>
    </row>
    <row r="137" spans="1:18" ht="14">
      <c r="A137" s="234" t="s">
        <v>100</v>
      </c>
      <c r="B137" s="233" t="s">
        <v>586</v>
      </c>
      <c r="C137" s="232" t="str">
        <f>VLOOKUP(A137,[4]汇总阀门订单!$E:$F,2,0)</f>
        <v>1/2 C X 1/2 C STOP &amp; WASTE VALVE LEAD FR</v>
      </c>
      <c r="D137" s="232">
        <f>VLOOKUP(A137,'[3]China Valves'!A:E,4,0)</f>
        <v>11051</v>
      </c>
      <c r="E137" s="232" t="str">
        <f>VLOOKUP(A137,'[3]China Valves'!A:E,5,0)</f>
        <v>Brass Stop Valves</v>
      </c>
      <c r="F137" s="267">
        <f t="shared" si="2"/>
        <v>3.5803830000000003</v>
      </c>
      <c r="G137" s="231">
        <v>3.4761000000000002</v>
      </c>
      <c r="H137" s="231">
        <v>3.3748999999999998</v>
      </c>
      <c r="I137" s="231">
        <v>3.2766000000000002</v>
      </c>
      <c r="J137" s="231">
        <v>3.1812</v>
      </c>
      <c r="K137" s="231">
        <v>3.0884999999999998</v>
      </c>
      <c r="L137" s="231">
        <v>2.9986000000000002</v>
      </c>
      <c r="M137" s="231">
        <v>2.9112</v>
      </c>
      <c r="N137" s="231">
        <v>2.8264</v>
      </c>
      <c r="O137" s="231">
        <v>2.7441</v>
      </c>
      <c r="P137" s="231">
        <v>2.6642000000000001</v>
      </c>
      <c r="Q137" s="231">
        <v>2.5865999999999998</v>
      </c>
      <c r="R137" s="231">
        <v>2.5112000000000001</v>
      </c>
    </row>
    <row r="138" spans="1:18" ht="14">
      <c r="A138" s="234" t="s">
        <v>585</v>
      </c>
      <c r="B138" s="233" t="s">
        <v>584</v>
      </c>
      <c r="C138" s="232" t="str">
        <f>VLOOKUP(A138,'[3]China Valves'!$A$3:$E$190,2,0)</f>
        <v>3/4 C X 3/4 C STOP &amp; WASTE VALVE LEAD FR</v>
      </c>
      <c r="D138" s="232">
        <f>VLOOKUP(A138,'[3]China Valves'!A:E,4,0)</f>
        <v>11051</v>
      </c>
      <c r="E138" s="232" t="str">
        <f>VLOOKUP(A138,'[3]China Valves'!A:E,5,0)</f>
        <v>Brass Stop Valves</v>
      </c>
      <c r="F138" s="267">
        <f t="shared" si="2"/>
        <v>4.2012669999999996</v>
      </c>
      <c r="G138" s="231">
        <v>4.0789</v>
      </c>
      <c r="H138" s="231">
        <v>3.9601000000000002</v>
      </c>
      <c r="I138" s="231">
        <v>3.8448000000000002</v>
      </c>
      <c r="J138" s="231">
        <v>3.7328000000000001</v>
      </c>
      <c r="K138" s="231">
        <v>3.6240999999999999</v>
      </c>
      <c r="L138" s="231">
        <v>3.5185</v>
      </c>
      <c r="M138" s="231">
        <v>3.4161000000000001</v>
      </c>
      <c r="N138" s="231">
        <v>3.3166000000000002</v>
      </c>
      <c r="O138" s="231">
        <v>3.22</v>
      </c>
      <c r="P138" s="231">
        <v>3.1261999999999999</v>
      </c>
      <c r="Q138" s="231">
        <v>3.0350999999999999</v>
      </c>
      <c r="R138" s="231">
        <v>2.9466999999999999</v>
      </c>
    </row>
    <row r="139" spans="1:18" ht="14">
      <c r="A139" s="234" t="s">
        <v>583</v>
      </c>
      <c r="B139" s="233" t="s">
        <v>582</v>
      </c>
      <c r="C139" s="232" t="str">
        <f>VLOOKUP(A139,'[3]China Valves'!$A$3:$E$190,2,0)</f>
        <v>1/2 FIP X 1/2 FIP STOP &amp; WASTE VALVE LEA</v>
      </c>
      <c r="D139" s="232">
        <f>VLOOKUP(A139,'[3]China Valves'!A:E,4,0)</f>
        <v>11051</v>
      </c>
      <c r="E139" s="232" t="str">
        <f>VLOOKUP(A139,'[3]China Valves'!A:E,5,0)</f>
        <v>Brass Stop Valves</v>
      </c>
      <c r="F139" s="267">
        <f t="shared" si="2"/>
        <v>3.941398</v>
      </c>
      <c r="G139" s="231">
        <v>3.8266</v>
      </c>
      <c r="H139" s="231">
        <v>3.7151000000000001</v>
      </c>
      <c r="I139" s="231">
        <v>3.6069</v>
      </c>
      <c r="J139" s="231">
        <v>3.5017999999999998</v>
      </c>
      <c r="K139" s="231">
        <v>3.3997999999999999</v>
      </c>
      <c r="L139" s="231">
        <v>3.3008000000000002</v>
      </c>
      <c r="M139" s="231">
        <v>3.2046999999999999</v>
      </c>
      <c r="N139" s="231">
        <v>3.1113</v>
      </c>
      <c r="O139" s="231">
        <v>3.0207000000000002</v>
      </c>
      <c r="P139" s="231">
        <v>2.9327000000000001</v>
      </c>
      <c r="Q139" s="231">
        <v>2.8473000000000002</v>
      </c>
      <c r="R139" s="231">
        <v>2.7644000000000002</v>
      </c>
    </row>
    <row r="140" spans="1:18" ht="14">
      <c r="A140" s="234" t="s">
        <v>103</v>
      </c>
      <c r="B140" s="233" t="s">
        <v>581</v>
      </c>
      <c r="C140" s="232" t="str">
        <f>VLOOKUP(A140,[4]汇总阀门订单!$E:$F,2,0)</f>
        <v>3/4 FIP X 3/4 FIP STOP &amp; WASTE VALVE LEA</v>
      </c>
      <c r="D140" s="232">
        <f>VLOOKUP(A140,'[3]China Valves'!A:E,4,0)</f>
        <v>11051</v>
      </c>
      <c r="E140" s="232" t="str">
        <f>VLOOKUP(A140,'[3]China Valves'!A:E,5,0)</f>
        <v>Brass Stop Valves</v>
      </c>
      <c r="F140" s="267">
        <f t="shared" si="2"/>
        <v>4.6050270000000006</v>
      </c>
      <c r="G140" s="231">
        <v>4.4709000000000003</v>
      </c>
      <c r="H140" s="231">
        <v>4.3407</v>
      </c>
      <c r="I140" s="231">
        <v>4.2141999999999999</v>
      </c>
      <c r="J140" s="231">
        <v>4.0914999999999999</v>
      </c>
      <c r="K140" s="231">
        <v>3.9723000000000002</v>
      </c>
      <c r="L140" s="231">
        <v>3.8565999999999998</v>
      </c>
      <c r="M140" s="231">
        <v>3.7443</v>
      </c>
      <c r="N140" s="231">
        <v>3.6352000000000002</v>
      </c>
      <c r="O140" s="231">
        <v>3.5293999999999999</v>
      </c>
      <c r="P140" s="231">
        <v>3.4266000000000001</v>
      </c>
      <c r="Q140" s="231">
        <v>3.3268</v>
      </c>
      <c r="R140" s="231">
        <v>3.2299000000000002</v>
      </c>
    </row>
    <row r="141" spans="1:18" ht="14">
      <c r="A141" s="234" t="s">
        <v>580</v>
      </c>
      <c r="B141" s="233" t="s">
        <v>579</v>
      </c>
      <c r="C141" s="235" t="str">
        <f>B141</f>
        <v xml:space="preserve">1" FIP </v>
      </c>
      <c r="D141" s="232">
        <v>11051</v>
      </c>
      <c r="E141" s="232" t="s">
        <v>373</v>
      </c>
      <c r="F141" s="267">
        <f t="shared" si="2"/>
        <v>6.864744</v>
      </c>
      <c r="G141" s="231">
        <v>6.6647999999999996</v>
      </c>
      <c r="H141" s="231">
        <v>6.4706999999999999</v>
      </c>
      <c r="I141" s="231">
        <v>6.2821999999999996</v>
      </c>
      <c r="J141" s="231">
        <v>6.0993000000000004</v>
      </c>
      <c r="K141" s="231">
        <v>5.9215999999999998</v>
      </c>
      <c r="L141" s="231">
        <v>5.7491000000000003</v>
      </c>
      <c r="M141" s="231">
        <v>5.5816999999999997</v>
      </c>
      <c r="N141" s="231">
        <v>5.4191000000000003</v>
      </c>
      <c r="O141" s="231">
        <v>5.2613000000000003</v>
      </c>
      <c r="P141" s="231">
        <v>5.1079999999999997</v>
      </c>
      <c r="Q141" s="231">
        <v>4.9592999999999998</v>
      </c>
      <c r="R141" s="231">
        <v>4.8148</v>
      </c>
    </row>
    <row r="142" spans="1:18" ht="14">
      <c r="A142" s="234" t="s">
        <v>578</v>
      </c>
      <c r="B142" s="233" t="s">
        <v>577</v>
      </c>
      <c r="C142" s="232" t="str">
        <f>VLOOKUP(A142,'[3]China Valves'!$A$3:$E$190,2,0)</f>
        <v>1/2 COMP X  1/2 COMP STOP &amp; WASTE VALVE</v>
      </c>
      <c r="D142" s="232">
        <f>VLOOKUP(A142,'[3]China Valves'!A:E,4,0)</f>
        <v>11051</v>
      </c>
      <c r="E142" s="232" t="str">
        <f>VLOOKUP(A142,'[3]China Valves'!A:E,5,0)</f>
        <v>Brass Stop Valves</v>
      </c>
      <c r="F142" s="267">
        <f t="shared" si="2"/>
        <v>4.5348839999999999</v>
      </c>
      <c r="G142" s="231">
        <v>4.4028</v>
      </c>
      <c r="H142" s="231">
        <v>4.2746000000000004</v>
      </c>
      <c r="I142" s="231">
        <v>4.1501000000000001</v>
      </c>
      <c r="J142" s="231">
        <v>4.0292000000000003</v>
      </c>
      <c r="K142" s="231">
        <v>3.9117999999999999</v>
      </c>
      <c r="L142" s="231">
        <v>3.7978999999999998</v>
      </c>
      <c r="M142" s="231">
        <v>3.6873</v>
      </c>
      <c r="N142" s="231">
        <v>3.5798999999999999</v>
      </c>
      <c r="O142" s="231">
        <v>3.4756</v>
      </c>
      <c r="P142" s="231">
        <v>3.3744000000000001</v>
      </c>
      <c r="Q142" s="231">
        <v>3.2761</v>
      </c>
      <c r="R142" s="231">
        <v>3.1806999999999999</v>
      </c>
    </row>
    <row r="143" spans="1:18" ht="14">
      <c r="A143" s="234" t="s">
        <v>374</v>
      </c>
      <c r="B143" s="233" t="s">
        <v>576</v>
      </c>
      <c r="C143" s="235" t="str">
        <f>B143</f>
        <v>3/4" Comp Stop &amp; Waste</v>
      </c>
      <c r="D143" s="232">
        <f>VLOOKUP(A143,'[3]China Valves'!A:E,4,0)</f>
        <v>11051</v>
      </c>
      <c r="E143" s="232" t="str">
        <f>VLOOKUP(A143,'[3]China Valves'!A:E,5,0)</f>
        <v>Brass Stop Valves</v>
      </c>
      <c r="F143" s="267">
        <f t="shared" si="2"/>
        <v>6.0214829999999999</v>
      </c>
      <c r="G143" s="231">
        <v>5.8460999999999999</v>
      </c>
      <c r="H143" s="231">
        <v>5.6757999999999997</v>
      </c>
      <c r="I143" s="231">
        <v>5.5105000000000004</v>
      </c>
      <c r="J143" s="231">
        <v>5.35</v>
      </c>
      <c r="K143" s="231">
        <v>5.1942000000000004</v>
      </c>
      <c r="L143" s="231">
        <v>5.0429000000000004</v>
      </c>
      <c r="M143" s="231">
        <v>4.8959999999999999</v>
      </c>
      <c r="N143" s="231">
        <v>4.7534000000000001</v>
      </c>
      <c r="O143" s="231">
        <v>4.6150000000000002</v>
      </c>
      <c r="P143" s="231">
        <v>4.4805000000000001</v>
      </c>
      <c r="Q143" s="231">
        <v>4.3499999999999996</v>
      </c>
      <c r="R143" s="231">
        <v>4.2233000000000001</v>
      </c>
    </row>
    <row r="144" spans="1:18" ht="14">
      <c r="A144" s="234" t="s">
        <v>575</v>
      </c>
      <c r="B144" s="233" t="s">
        <v>574</v>
      </c>
      <c r="C144" s="232" t="str">
        <f>VLOOKUP(A144,'[3]China Valves'!$A$3:$E$190,2,0)</f>
        <v>3/4 COMP X 3/4 COMP STOP VALVE LEAD FREE</v>
      </c>
      <c r="D144" s="232">
        <f>VLOOKUP(A144,'[3]China Valves'!A:E,4,0)</f>
        <v>11051</v>
      </c>
      <c r="E144" s="232" t="str">
        <f>VLOOKUP(A144,'[3]China Valves'!A:E,5,0)</f>
        <v>Brass Stop Valves</v>
      </c>
      <c r="F144" s="267">
        <f t="shared" si="2"/>
        <v>5.6040240000000008</v>
      </c>
      <c r="G144" s="231">
        <v>5.4408000000000003</v>
      </c>
      <c r="H144" s="231">
        <v>5.2824</v>
      </c>
      <c r="I144" s="231">
        <v>5.1284999999999998</v>
      </c>
      <c r="J144" s="231">
        <v>4.9790999999999999</v>
      </c>
      <c r="K144" s="231">
        <v>4.8341000000000003</v>
      </c>
      <c r="L144" s="231">
        <v>4.6932999999999998</v>
      </c>
      <c r="M144" s="231">
        <v>4.5566000000000004</v>
      </c>
      <c r="N144" s="231">
        <v>4.4238999999999997</v>
      </c>
      <c r="O144" s="231">
        <v>4.2949999999999999</v>
      </c>
      <c r="P144" s="231">
        <v>4.1699000000000002</v>
      </c>
      <c r="Q144" s="231">
        <v>4.0484999999999998</v>
      </c>
      <c r="R144" s="231">
        <v>3.9306000000000001</v>
      </c>
    </row>
    <row r="145" spans="1:18" ht="14">
      <c r="A145" s="234" t="s">
        <v>573</v>
      </c>
      <c r="B145" s="233" t="s">
        <v>572</v>
      </c>
      <c r="C145" s="232" t="str">
        <f>VLOOKUP(A145,'[3]China Valves'!$A$3:$E$190,2,0)</f>
        <v>1/2 C X 1/2 C STOP VALVE LEAD FREE</v>
      </c>
      <c r="D145" s="232">
        <f>VLOOKUP(A145,'[3]China Valves'!A:E,4,0)</f>
        <v>11051</v>
      </c>
      <c r="E145" s="232" t="str">
        <f>VLOOKUP(A145,'[3]China Valves'!A:E,5,0)</f>
        <v>Brass Stop Valves</v>
      </c>
      <c r="F145" s="267">
        <f t="shared" si="2"/>
        <v>3.2656150000000004</v>
      </c>
      <c r="G145" s="231">
        <v>3.1705000000000001</v>
      </c>
      <c r="H145" s="231">
        <v>3.0781999999999998</v>
      </c>
      <c r="I145" s="231">
        <v>2.9885000000000002</v>
      </c>
      <c r="J145" s="231">
        <v>2.9015</v>
      </c>
      <c r="K145" s="231">
        <v>2.8170000000000002</v>
      </c>
      <c r="L145" s="231">
        <v>2.7349000000000001</v>
      </c>
      <c r="M145" s="231">
        <v>2.6553</v>
      </c>
      <c r="N145" s="231">
        <v>2.5779000000000001</v>
      </c>
      <c r="O145" s="231">
        <v>2.5028000000000001</v>
      </c>
      <c r="P145" s="231">
        <v>2.4298999999999999</v>
      </c>
      <c r="Q145" s="231">
        <v>2.3592</v>
      </c>
      <c r="R145" s="231">
        <v>2.2905000000000002</v>
      </c>
    </row>
    <row r="146" spans="1:18" ht="14">
      <c r="A146" s="234" t="s">
        <v>105</v>
      </c>
      <c r="B146" s="233" t="s">
        <v>530</v>
      </c>
      <c r="C146" s="235" t="str">
        <f>B146</f>
        <v>3/4"</v>
      </c>
      <c r="D146" s="232">
        <f>VLOOKUP(A146,'[3]China Valves'!A:E,4,0)</f>
        <v>11051</v>
      </c>
      <c r="E146" s="232" t="str">
        <f>VLOOKUP(A146,'[3]China Valves'!A:E,5,0)</f>
        <v>Brass Stop Valves</v>
      </c>
      <c r="F146" s="267">
        <f t="shared" si="2"/>
        <v>4.0815809999999999</v>
      </c>
      <c r="G146" s="231">
        <v>3.9626999999999999</v>
      </c>
      <c r="H146" s="231">
        <v>3.8473000000000002</v>
      </c>
      <c r="I146" s="231">
        <v>3.7351999999999999</v>
      </c>
      <c r="J146" s="231">
        <v>3.6263999999999998</v>
      </c>
      <c r="K146" s="231">
        <v>3.5207999999999999</v>
      </c>
      <c r="L146" s="231">
        <v>3.4182999999999999</v>
      </c>
      <c r="M146" s="231">
        <v>3.3187000000000002</v>
      </c>
      <c r="N146" s="231">
        <v>3.222</v>
      </c>
      <c r="O146" s="231">
        <v>3.1282000000000001</v>
      </c>
      <c r="P146" s="231">
        <v>3.0371000000000001</v>
      </c>
      <c r="Q146" s="231">
        <v>2.9485999999999999</v>
      </c>
      <c r="R146" s="231">
        <v>2.8626999999999998</v>
      </c>
    </row>
    <row r="147" spans="1:18" ht="14">
      <c r="A147" s="234" t="s">
        <v>106</v>
      </c>
      <c r="B147" s="233" t="s">
        <v>571</v>
      </c>
      <c r="C147" s="232" t="str">
        <f>VLOOKUP(A147,[4]汇总阀门订单!$E:$F,2,0)</f>
        <v>1/2 MIP 1/2 C X 3/4 MGH BOILER DRAIN LEA</v>
      </c>
      <c r="D147" s="232" t="e">
        <f>VLOOKUP(A147,'[3]China Valves'!A:E,4,0)</f>
        <v>#N/A</v>
      </c>
      <c r="E147" s="232" t="e">
        <f>VLOOKUP(A147,'[3]China Valves'!A:E,5,0)</f>
        <v>#N/A</v>
      </c>
      <c r="F147" s="267">
        <f t="shared" si="2"/>
        <v>0</v>
      </c>
      <c r="G147" s="231">
        <v>0</v>
      </c>
      <c r="H147" s="231">
        <v>0</v>
      </c>
      <c r="I147" s="231">
        <v>0</v>
      </c>
      <c r="J147" s="231">
        <v>0</v>
      </c>
      <c r="K147" s="231">
        <v>0</v>
      </c>
      <c r="L147" s="231">
        <v>0</v>
      </c>
      <c r="M147" s="231">
        <v>0</v>
      </c>
      <c r="N147" s="231">
        <v>0</v>
      </c>
      <c r="O147" s="231">
        <v>0</v>
      </c>
      <c r="P147" s="231">
        <v>0</v>
      </c>
      <c r="Q147" s="231">
        <v>0</v>
      </c>
      <c r="R147" s="231">
        <v>0</v>
      </c>
    </row>
    <row r="148" spans="1:18" ht="14">
      <c r="A148" s="234" t="s">
        <v>570</v>
      </c>
      <c r="B148" s="233" t="s">
        <v>569</v>
      </c>
      <c r="C148" s="232" t="str">
        <f>VLOOKUP(A148,'[3]China Valves'!$A$3:$E$190,2,0)</f>
        <v>1/2 FIP X 1/2 FIP STOP VALVE LEAD FREE</v>
      </c>
      <c r="D148" s="232">
        <f>VLOOKUP(A148,'[3]China Valves'!A:E,4,0)</f>
        <v>11051</v>
      </c>
      <c r="E148" s="232" t="str">
        <f>VLOOKUP(A148,'[3]China Valves'!A:E,5,0)</f>
        <v>Brass Stop Valves</v>
      </c>
      <c r="F148" s="267">
        <f t="shared" si="2"/>
        <v>3.6555730000000004</v>
      </c>
      <c r="G148" s="231">
        <v>3.5491000000000001</v>
      </c>
      <c r="H148" s="231">
        <v>3.4458000000000002</v>
      </c>
      <c r="I148" s="231">
        <v>3.3454000000000002</v>
      </c>
      <c r="J148" s="231">
        <v>3.2480000000000002</v>
      </c>
      <c r="K148" s="231">
        <v>3.1533000000000002</v>
      </c>
      <c r="L148" s="231">
        <v>3.0615000000000001</v>
      </c>
      <c r="M148" s="231">
        <v>2.9723000000000002</v>
      </c>
      <c r="N148" s="231">
        <v>2.8858000000000001</v>
      </c>
      <c r="O148" s="231">
        <v>2.8016999999999999</v>
      </c>
      <c r="P148" s="231">
        <v>2.7201</v>
      </c>
      <c r="Q148" s="231">
        <v>2.6408999999999998</v>
      </c>
      <c r="R148" s="231">
        <v>2.5640000000000001</v>
      </c>
    </row>
    <row r="149" spans="1:18" ht="14">
      <c r="A149" s="234" t="s">
        <v>108</v>
      </c>
      <c r="B149" s="233" t="s">
        <v>530</v>
      </c>
      <c r="C149" s="232" t="str">
        <f>VLOOKUP(A149,[4]汇总阀门订单!$E:$F,2,0)</f>
        <v>3/4 FIP X 3/4 FIP STOP VALVE LEAD FREE</v>
      </c>
      <c r="D149" s="232">
        <f>VLOOKUP(A149,'[3]China Valves'!A:E,4,0)</f>
        <v>11051</v>
      </c>
      <c r="E149" s="232" t="str">
        <f>VLOOKUP(A149,'[3]China Valves'!A:E,5,0)</f>
        <v>Brass Stop Valves</v>
      </c>
      <c r="F149" s="267">
        <f t="shared" si="2"/>
        <v>4.2885080000000002</v>
      </c>
      <c r="G149" s="231">
        <v>4.1635999999999997</v>
      </c>
      <c r="H149" s="231">
        <v>4.0423999999999998</v>
      </c>
      <c r="I149" s="231">
        <v>3.9245999999999999</v>
      </c>
      <c r="J149" s="231">
        <v>3.8102999999999998</v>
      </c>
      <c r="K149" s="231">
        <v>3.6993</v>
      </c>
      <c r="L149" s="231">
        <v>3.5916000000000001</v>
      </c>
      <c r="M149" s="231">
        <v>3.4870000000000001</v>
      </c>
      <c r="N149" s="231">
        <v>3.3854000000000002</v>
      </c>
      <c r="O149" s="231">
        <v>3.2867999999999999</v>
      </c>
      <c r="P149" s="231">
        <v>3.1911</v>
      </c>
      <c r="Q149" s="231">
        <v>3.0981000000000001</v>
      </c>
      <c r="R149" s="231">
        <v>3.0078999999999998</v>
      </c>
    </row>
    <row r="150" spans="1:18" ht="14">
      <c r="A150" s="234" t="s">
        <v>375</v>
      </c>
      <c r="B150" s="233" t="s">
        <v>568</v>
      </c>
      <c r="C150" s="235" t="str">
        <f>B150</f>
        <v>1/2"C X 1/2"C X 1/4"OD EZ Add Comp Tee</v>
      </c>
      <c r="D150" s="232">
        <v>2070</v>
      </c>
      <c r="E150" s="232" t="s">
        <v>339</v>
      </c>
      <c r="F150" s="267">
        <f t="shared" si="2"/>
        <v>6.2607520000000001</v>
      </c>
      <c r="G150" s="231">
        <v>6.0784000000000002</v>
      </c>
      <c r="H150" s="231">
        <v>5.9013</v>
      </c>
      <c r="I150" s="231">
        <v>5.7294</v>
      </c>
      <c r="J150" s="231">
        <v>5.5625999999999998</v>
      </c>
      <c r="K150" s="231">
        <v>5.4005000000000001</v>
      </c>
      <c r="L150" s="231">
        <v>5.2431999999999999</v>
      </c>
      <c r="M150" s="231">
        <v>5.0904999999999996</v>
      </c>
      <c r="N150" s="231">
        <v>4.9423000000000004</v>
      </c>
      <c r="O150" s="231">
        <v>4.7983000000000002</v>
      </c>
      <c r="P150" s="231">
        <v>4.6585000000000001</v>
      </c>
      <c r="Q150" s="231">
        <v>4.5228999999999999</v>
      </c>
      <c r="R150" s="231">
        <v>4.3910999999999998</v>
      </c>
    </row>
    <row r="151" spans="1:18" ht="14">
      <c r="A151" s="234" t="s">
        <v>117</v>
      </c>
      <c r="B151" s="233" t="s">
        <v>567</v>
      </c>
      <c r="C151" s="232" t="str">
        <f>VLOOKUP(A151,[4]汇总阀门订单!$E:$F,2,0)</f>
        <v>3/4 F SW X 3/4 F SW 1/4 COMP EZ-ADD-A-VA</v>
      </c>
      <c r="D151" s="232">
        <f>VLOOKUP(A151,'[3]China Valves'!A:E,4,0)</f>
        <v>2070</v>
      </c>
      <c r="E151" s="232" t="str">
        <f>VLOOKUP(A151,'[3]China Valves'!A:E,5,0)</f>
        <v>Brass Valves</v>
      </c>
      <c r="F151" s="267">
        <f t="shared" si="2"/>
        <v>6.4537740000000001</v>
      </c>
      <c r="G151" s="231">
        <v>6.2657999999999996</v>
      </c>
      <c r="H151" s="231">
        <v>6.0833000000000004</v>
      </c>
      <c r="I151" s="231">
        <v>5.9061000000000003</v>
      </c>
      <c r="J151" s="231">
        <v>5.7340999999999998</v>
      </c>
      <c r="K151" s="231">
        <v>5.5670999999999999</v>
      </c>
      <c r="L151" s="231">
        <v>5.4050000000000002</v>
      </c>
      <c r="M151" s="231">
        <v>5.2474999999999996</v>
      </c>
      <c r="N151" s="231">
        <v>5.0946999999999996</v>
      </c>
      <c r="O151" s="231">
        <v>4.9462999999999999</v>
      </c>
      <c r="P151" s="231">
        <v>4.8022</v>
      </c>
      <c r="Q151" s="231">
        <v>4.6623999999999999</v>
      </c>
      <c r="R151" s="231">
        <v>4.5266000000000002</v>
      </c>
    </row>
    <row r="152" spans="1:18" ht="14">
      <c r="A152" s="234" t="s">
        <v>566</v>
      </c>
      <c r="B152" s="233" t="s">
        <v>565</v>
      </c>
      <c r="C152" s="232" t="str">
        <f>VLOOKUP(A152,'[3]China Valves'!$A$3:$E$190,2,0)</f>
        <v>5/8 OD COMP X 5/8 OD COMP 1/4 EZ-ADD-A-V</v>
      </c>
      <c r="D152" s="232">
        <f>VLOOKUP(A152,'[3]China Valves'!A:E,4,0)</f>
        <v>2070</v>
      </c>
      <c r="E152" s="232" t="str">
        <f>VLOOKUP(A152,'[3]China Valves'!A:E,5,0)</f>
        <v>Brass Valves</v>
      </c>
      <c r="F152" s="267">
        <f t="shared" si="2"/>
        <v>7.1846619999999994</v>
      </c>
      <c r="G152" s="231">
        <v>6.9753999999999996</v>
      </c>
      <c r="H152" s="231">
        <v>6.7723000000000004</v>
      </c>
      <c r="I152" s="231">
        <v>6.5750000000000002</v>
      </c>
      <c r="J152" s="231">
        <v>6.3834999999999997</v>
      </c>
      <c r="K152" s="231">
        <v>6.1976000000000004</v>
      </c>
      <c r="L152" s="231">
        <v>6.0171000000000001</v>
      </c>
      <c r="M152" s="231">
        <v>5.8418000000000001</v>
      </c>
      <c r="N152" s="231">
        <v>5.6717000000000004</v>
      </c>
      <c r="O152" s="231">
        <v>5.5065</v>
      </c>
      <c r="P152" s="231">
        <v>5.3460999999999999</v>
      </c>
      <c r="Q152" s="231">
        <v>5.1904000000000003</v>
      </c>
      <c r="R152" s="231">
        <v>5.0392000000000001</v>
      </c>
    </row>
    <row r="153" spans="1:18" ht="14">
      <c r="A153" s="234" t="s">
        <v>564</v>
      </c>
      <c r="B153" s="233" t="s">
        <v>563</v>
      </c>
      <c r="C153" s="232" t="str">
        <f>VLOOKUP(A153,'[3]China Valves'!$A$3:$E$190,2,0)</f>
        <v>7/8 OD COMP X 7/8 OD COMP 1/4 EZ-ADD-A-V</v>
      </c>
      <c r="D153" s="232">
        <f>VLOOKUP(A153,'[3]China Valves'!A:E,4,0)</f>
        <v>2070</v>
      </c>
      <c r="E153" s="232" t="str">
        <f>VLOOKUP(A153,'[3]China Valves'!A:E,5,0)</f>
        <v>Brass Valves</v>
      </c>
      <c r="F153" s="267">
        <f t="shared" si="2"/>
        <v>12.312002000000001</v>
      </c>
      <c r="G153" s="231">
        <v>11.9534</v>
      </c>
      <c r="H153" s="231">
        <v>11.6052</v>
      </c>
      <c r="I153" s="231">
        <v>11.267200000000001</v>
      </c>
      <c r="J153" s="231">
        <v>10.939</v>
      </c>
      <c r="K153" s="231">
        <v>10.6204</v>
      </c>
      <c r="L153" s="231">
        <v>10.3111</v>
      </c>
      <c r="M153" s="231">
        <v>10.0108</v>
      </c>
      <c r="N153" s="231">
        <v>9.7192000000000007</v>
      </c>
      <c r="O153" s="231">
        <v>9.4360999999999997</v>
      </c>
      <c r="P153" s="231">
        <v>9.1613000000000007</v>
      </c>
      <c r="Q153" s="231">
        <v>8.8943999999999992</v>
      </c>
      <c r="R153" s="231">
        <v>8.6354000000000006</v>
      </c>
    </row>
    <row r="154" spans="1:18" ht="14">
      <c r="A154" s="234" t="s">
        <v>562</v>
      </c>
      <c r="B154" s="233" t="s">
        <v>561</v>
      </c>
      <c r="C154" s="232" t="str">
        <f>VLOOKUP(A154,'[3]China Valves'!$A$3:$E$190,2,0)</f>
        <v>1/2 PEX X 3/8 OD COMP STRAIGHT CHROME ST</v>
      </c>
      <c r="D154" s="232">
        <f>VLOOKUP(A154,'[3]China Valves'!A:E,4,0)</f>
        <v>11011</v>
      </c>
      <c r="E154" s="232" t="str">
        <f>VLOOKUP(A154,'[3]China Valves'!A:E,5,0)</f>
        <v>Brass Ball Valves</v>
      </c>
      <c r="F154" s="267">
        <f t="shared" si="2"/>
        <v>2.1810250000000004</v>
      </c>
      <c r="G154" s="231">
        <v>2.1175000000000002</v>
      </c>
      <c r="H154" s="231">
        <v>2.0558999999999998</v>
      </c>
      <c r="I154" s="231">
        <v>1.996</v>
      </c>
      <c r="J154" s="231">
        <v>1.9379</v>
      </c>
      <c r="K154" s="231">
        <v>1.8814</v>
      </c>
      <c r="L154" s="231">
        <v>1.8266</v>
      </c>
      <c r="M154" s="231">
        <v>1.7734000000000001</v>
      </c>
      <c r="N154" s="231">
        <v>1.7218</v>
      </c>
      <c r="O154" s="231">
        <v>1.6716</v>
      </c>
      <c r="P154" s="231">
        <v>1.6229</v>
      </c>
      <c r="Q154" s="231">
        <v>1.5757000000000001</v>
      </c>
      <c r="R154" s="231">
        <v>1.5298</v>
      </c>
    </row>
    <row r="155" spans="1:18" ht="14">
      <c r="A155" s="234" t="s">
        <v>560</v>
      </c>
      <c r="B155" s="233" t="s">
        <v>559</v>
      </c>
      <c r="C155" s="232" t="str">
        <f>VLOOKUP(A155,'[3]China Valves'!$A$3:$E$190,2,0)</f>
        <v>1/2 PEX X 3/8 OD COMP ANGLE CHROME STOP</v>
      </c>
      <c r="D155" s="232">
        <f>VLOOKUP(A155,'[3]China Valves'!A:E,4,0)</f>
        <v>11011</v>
      </c>
      <c r="E155" s="232" t="str">
        <f>VLOOKUP(A155,'[3]China Valves'!A:E,5,0)</f>
        <v>Brass Ball Valves</v>
      </c>
      <c r="F155" s="267">
        <f t="shared" si="2"/>
        <v>1.757798</v>
      </c>
      <c r="G155" s="231">
        <v>1.7065999999999999</v>
      </c>
      <c r="H155" s="231">
        <v>1.6569</v>
      </c>
      <c r="I155" s="231">
        <v>1.6087</v>
      </c>
      <c r="J155" s="231">
        <v>1.5618000000000001</v>
      </c>
      <c r="K155" s="231">
        <v>1.5163</v>
      </c>
      <c r="L155" s="231">
        <v>1.4721</v>
      </c>
      <c r="M155" s="231">
        <v>1.4293</v>
      </c>
      <c r="N155" s="231">
        <v>1.3875999999999999</v>
      </c>
      <c r="O155" s="231">
        <v>1.3472</v>
      </c>
      <c r="P155" s="231">
        <v>1.3080000000000001</v>
      </c>
      <c r="Q155" s="231">
        <v>1.2699</v>
      </c>
      <c r="R155" s="231">
        <v>1.2329000000000001</v>
      </c>
    </row>
    <row r="156" spans="1:18" ht="14">
      <c r="A156" s="234" t="s">
        <v>82</v>
      </c>
      <c r="B156" s="233" t="s">
        <v>558</v>
      </c>
      <c r="C156" s="232" t="str">
        <f>VLOOKUP(A156,[4]汇总阀门订单!$E:$F,2,0)</f>
        <v>1/2 PEX X 3/8 OD COMP 1/4 TURN ANGLE STO</v>
      </c>
      <c r="D156" s="232">
        <f>VLOOKUP(A156,'[3]China Valves'!A:E,4,0)</f>
        <v>11051</v>
      </c>
      <c r="E156" s="232" t="str">
        <f>VLOOKUP(A156,'[3]China Valves'!A:E,5,0)</f>
        <v>Brass Stop Valves</v>
      </c>
      <c r="F156" s="267">
        <f t="shared" si="2"/>
        <v>2.2751669999999997</v>
      </c>
      <c r="G156" s="231">
        <v>2.2088999999999999</v>
      </c>
      <c r="H156" s="231">
        <v>2.1446000000000001</v>
      </c>
      <c r="I156" s="231">
        <v>2.0821000000000001</v>
      </c>
      <c r="J156" s="231">
        <v>2.0213999999999999</v>
      </c>
      <c r="K156" s="231">
        <v>1.9625999999999999</v>
      </c>
      <c r="L156" s="231">
        <v>1.9054</v>
      </c>
      <c r="M156" s="231">
        <v>1.8499000000000001</v>
      </c>
      <c r="N156" s="231">
        <v>1.796</v>
      </c>
      <c r="O156" s="231">
        <v>1.7437</v>
      </c>
      <c r="P156" s="231">
        <v>1.6929000000000001</v>
      </c>
      <c r="Q156" s="231">
        <v>1.6435999999999999</v>
      </c>
      <c r="R156" s="231">
        <v>1.5956999999999999</v>
      </c>
    </row>
    <row r="157" spans="1:18" ht="14">
      <c r="A157" s="234" t="s">
        <v>557</v>
      </c>
      <c r="B157" s="233" t="s">
        <v>556</v>
      </c>
      <c r="C157" s="232" t="str">
        <f>VLOOKUP(A157,'[3]China Valves'!$A$3:$E$190,2,0)</f>
        <v>1/2 PEX X 3/8 OD COMP STR 1/4 TURN STOP</v>
      </c>
      <c r="D157" s="232">
        <f>VLOOKUP(A157,'[3]China Valves'!A:E,4,0)</f>
        <v>11051</v>
      </c>
      <c r="E157" s="232" t="str">
        <f>VLOOKUP(A157,'[3]China Valves'!A:E,5,0)</f>
        <v>Brass Stop Valves</v>
      </c>
      <c r="F157" s="267">
        <f t="shared" si="2"/>
        <v>2.1258170000000001</v>
      </c>
      <c r="G157" s="231">
        <v>2.0638999999999998</v>
      </c>
      <c r="H157" s="231">
        <v>2.0038</v>
      </c>
      <c r="I157" s="231">
        <v>1.9455</v>
      </c>
      <c r="J157" s="231">
        <v>1.8888</v>
      </c>
      <c r="K157" s="231">
        <v>1.8338000000000001</v>
      </c>
      <c r="L157" s="231">
        <v>1.7804</v>
      </c>
      <c r="M157" s="231">
        <v>1.7284999999999999</v>
      </c>
      <c r="N157" s="231">
        <v>1.6781999999999999</v>
      </c>
      <c r="O157" s="231">
        <v>1.6293</v>
      </c>
      <c r="P157" s="231">
        <v>1.5818000000000001</v>
      </c>
      <c r="Q157" s="231">
        <v>1.5358000000000001</v>
      </c>
      <c r="R157" s="231">
        <v>1.4910000000000001</v>
      </c>
    </row>
    <row r="158" spans="1:18" ht="14">
      <c r="A158" s="234" t="s">
        <v>555</v>
      </c>
      <c r="B158" s="233" t="s">
        <v>554</v>
      </c>
      <c r="C158" s="232" t="str">
        <f>VLOOKUP(A158,'[3]China Valves'!$A$3:$E$190,2,0)</f>
        <v>1/2 PEX X 1/4 OD COMP 1/4 TURN ANGLE STO</v>
      </c>
      <c r="D158" s="232">
        <f>VLOOKUP(A158,'[3]China Valves'!A:E,4,0)</f>
        <v>11051</v>
      </c>
      <c r="E158" s="232" t="str">
        <f>VLOOKUP(A158,'[3]China Valves'!A:E,5,0)</f>
        <v>Brass Stop Valves</v>
      </c>
      <c r="F158" s="267">
        <f t="shared" si="2"/>
        <v>2.3948529999999999</v>
      </c>
      <c r="G158" s="231">
        <v>2.3250999999999999</v>
      </c>
      <c r="H158" s="231">
        <v>2.2574000000000001</v>
      </c>
      <c r="I158" s="231">
        <v>2.1917</v>
      </c>
      <c r="J158" s="231">
        <v>2.1278000000000001</v>
      </c>
      <c r="K158" s="231">
        <v>2.0659000000000001</v>
      </c>
      <c r="L158" s="231">
        <v>2.0057</v>
      </c>
      <c r="M158" s="231">
        <v>1.9473</v>
      </c>
      <c r="N158" s="231">
        <v>1.8906000000000001</v>
      </c>
      <c r="O158" s="231">
        <v>1.8354999999999999</v>
      </c>
      <c r="P158" s="231">
        <v>1.782</v>
      </c>
      <c r="Q158" s="231">
        <v>1.7301</v>
      </c>
      <c r="R158" s="231">
        <v>1.6797</v>
      </c>
    </row>
    <row r="159" spans="1:18" ht="14">
      <c r="A159" s="234" t="s">
        <v>553</v>
      </c>
      <c r="B159" s="233" t="s">
        <v>552</v>
      </c>
      <c r="C159" s="232" t="str">
        <f>VLOOKUP(A159,'[3]China Valves'!$A$3:$E$190,2,0)</f>
        <v>1/2(5/8OD)CPVC X 3/8OD COMP 1/4 TURN ANG</v>
      </c>
      <c r="D159" s="232">
        <f>VLOOKUP(A159,'[3]China Valves'!A:E,4,0)</f>
        <v>11051</v>
      </c>
      <c r="E159" s="232" t="str">
        <f>VLOOKUP(A159,'[3]China Valves'!A:E,5,0)</f>
        <v>Brass Stop Valves</v>
      </c>
      <c r="F159" s="267">
        <f t="shared" si="2"/>
        <v>3.5870780000000004</v>
      </c>
      <c r="G159" s="231">
        <v>3.4826000000000001</v>
      </c>
      <c r="H159" s="231">
        <v>3.3811</v>
      </c>
      <c r="I159" s="231">
        <v>3.2827000000000002</v>
      </c>
      <c r="J159" s="231">
        <v>3.1869999999999998</v>
      </c>
      <c r="K159" s="231">
        <v>3.0941999999999998</v>
      </c>
      <c r="L159" s="231">
        <v>3.0041000000000002</v>
      </c>
      <c r="M159" s="231">
        <v>2.9165999999999999</v>
      </c>
      <c r="N159" s="231">
        <v>2.8315999999999999</v>
      </c>
      <c r="O159" s="231">
        <v>2.7492000000000001</v>
      </c>
      <c r="P159" s="231">
        <v>2.6690999999999998</v>
      </c>
      <c r="Q159" s="231">
        <v>2.5914000000000001</v>
      </c>
      <c r="R159" s="231">
        <v>2.5158999999999998</v>
      </c>
    </row>
    <row r="160" spans="1:18" ht="14">
      <c r="A160" s="234" t="s">
        <v>133</v>
      </c>
      <c r="B160" s="233" t="s">
        <v>551</v>
      </c>
      <c r="C160" s="235" t="str">
        <f>B160</f>
        <v>5/8" Comp x 1/4" Comp Angle</v>
      </c>
      <c r="D160" s="232">
        <f>VLOOKUP(A160,'[3]China Valves'!A:E,4,0)</f>
        <v>11051</v>
      </c>
      <c r="E160" s="232" t="str">
        <f>VLOOKUP(A160,'[3]China Valves'!A:E,5,0)</f>
        <v>Brass Stop Valves</v>
      </c>
      <c r="F160" s="267">
        <f t="shared" si="2"/>
        <v>2.993592</v>
      </c>
      <c r="G160" s="231">
        <v>2.9064000000000001</v>
      </c>
      <c r="H160" s="231">
        <v>2.8218000000000001</v>
      </c>
      <c r="I160" s="231">
        <v>2.7395999999999998</v>
      </c>
      <c r="J160" s="231">
        <v>2.6598000000000002</v>
      </c>
      <c r="K160" s="231">
        <v>2.5823</v>
      </c>
      <c r="L160" s="231">
        <v>2.5070999999999999</v>
      </c>
      <c r="M160" s="231">
        <v>2.4340999999999999</v>
      </c>
      <c r="N160" s="231">
        <v>2.3632</v>
      </c>
      <c r="O160" s="231">
        <v>2.2944</v>
      </c>
      <c r="P160" s="231">
        <v>2.2275</v>
      </c>
      <c r="Q160" s="231">
        <v>2.1627000000000001</v>
      </c>
      <c r="R160" s="231">
        <v>2.0996999999999999</v>
      </c>
    </row>
    <row r="161" spans="1:18" ht="14">
      <c r="A161" s="234" t="s">
        <v>134</v>
      </c>
      <c r="B161" s="233" t="s">
        <v>550</v>
      </c>
      <c r="C161" s="232" t="str">
        <f>VLOOKUP(A161,[4]汇总阀门订单!$E:$F,2,0)</f>
        <v>5/8 OD COMP X 3/8 OD COM 1/4 TURN ANG ST</v>
      </c>
      <c r="D161" s="232">
        <f>VLOOKUP(A161,'[3]China Valves'!A:E,4,0)</f>
        <v>11051</v>
      </c>
      <c r="E161" s="232" t="str">
        <f>VLOOKUP(A161,'[3]China Valves'!A:E,5,0)</f>
        <v>Brass Stop Valves</v>
      </c>
      <c r="F161" s="267">
        <f t="shared" si="2"/>
        <v>3.0216080000000001</v>
      </c>
      <c r="G161" s="231">
        <v>2.9336000000000002</v>
      </c>
      <c r="H161" s="231">
        <v>2.8481999999999998</v>
      </c>
      <c r="I161" s="231">
        <v>2.7652000000000001</v>
      </c>
      <c r="J161" s="231">
        <v>2.6846999999999999</v>
      </c>
      <c r="K161" s="231">
        <v>2.6065</v>
      </c>
      <c r="L161" s="231">
        <v>2.5306000000000002</v>
      </c>
      <c r="M161" s="231">
        <v>2.4569000000000001</v>
      </c>
      <c r="N161" s="231">
        <v>2.3853</v>
      </c>
      <c r="O161" s="231">
        <v>2.3157999999999999</v>
      </c>
      <c r="P161" s="231">
        <v>2.2484000000000002</v>
      </c>
      <c r="Q161" s="231">
        <v>2.1829000000000001</v>
      </c>
      <c r="R161" s="231">
        <v>2.1193</v>
      </c>
    </row>
    <row r="162" spans="1:18" ht="14">
      <c r="A162" s="234" t="s">
        <v>549</v>
      </c>
      <c r="B162" s="233" t="s">
        <v>548</v>
      </c>
      <c r="C162" s="232" t="str">
        <f>VLOOKUP(A162,'[3]China Valves'!$A$3:$E$190,2,0)</f>
        <v>3/8 FIP X 3/8 OD COMP 1/4 TURN ANG STOP</v>
      </c>
      <c r="D162" s="232">
        <f>VLOOKUP(A162,'[3]China Valves'!A:E,4,0)</f>
        <v>11051</v>
      </c>
      <c r="E162" s="232" t="str">
        <f>VLOOKUP(A162,'[3]China Valves'!A:E,5,0)</f>
        <v>Brass Stop Valves</v>
      </c>
      <c r="F162" s="267">
        <f t="shared" si="2"/>
        <v>2.6001319999999999</v>
      </c>
      <c r="G162" s="231">
        <v>2.5244</v>
      </c>
      <c r="H162" s="231">
        <v>2.4508999999999999</v>
      </c>
      <c r="I162" s="231">
        <v>2.3795000000000002</v>
      </c>
      <c r="J162" s="231">
        <v>2.3102</v>
      </c>
      <c r="K162" s="231">
        <v>2.2429000000000001</v>
      </c>
      <c r="L162" s="231">
        <v>2.1776</v>
      </c>
      <c r="M162" s="231">
        <v>2.1141999999999999</v>
      </c>
      <c r="N162" s="231">
        <v>2.0526</v>
      </c>
      <c r="O162" s="231">
        <v>1.9927999999999999</v>
      </c>
      <c r="P162" s="231">
        <v>1.9348000000000001</v>
      </c>
      <c r="Q162" s="231">
        <v>1.8784000000000001</v>
      </c>
      <c r="R162" s="231">
        <v>1.8237000000000001</v>
      </c>
    </row>
    <row r="163" spans="1:18" ht="14">
      <c r="A163" s="234" t="s">
        <v>131</v>
      </c>
      <c r="B163" s="233" t="s">
        <v>547</v>
      </c>
      <c r="C163" s="235" t="str">
        <f>B163</f>
        <v>1/2" FIP x 1/4" Comp 1/4 Turn Stop Valve Angle</v>
      </c>
      <c r="D163" s="232">
        <f>VLOOKUP(A163,'[3]China Valves'!A:E,4,0)</f>
        <v>11051</v>
      </c>
      <c r="E163" s="232" t="str">
        <f>VLOOKUP(A163,'[3]China Valves'!A:E,5,0)</f>
        <v>Brass Stop Valves</v>
      </c>
      <c r="F163" s="267">
        <f t="shared" si="2"/>
        <v>2.9991539999999999</v>
      </c>
      <c r="G163" s="231">
        <v>2.9117999999999999</v>
      </c>
      <c r="H163" s="231">
        <v>2.827</v>
      </c>
      <c r="I163" s="231">
        <v>2.7446999999999999</v>
      </c>
      <c r="J163" s="231">
        <v>2.6648000000000001</v>
      </c>
      <c r="K163" s="231">
        <v>2.5871</v>
      </c>
      <c r="L163" s="231">
        <v>2.5118</v>
      </c>
      <c r="M163" s="231">
        <v>2.4386000000000001</v>
      </c>
      <c r="N163" s="231">
        <v>2.3675999999999999</v>
      </c>
      <c r="O163" s="231">
        <v>2.2986</v>
      </c>
      <c r="P163" s="231">
        <v>2.2317</v>
      </c>
      <c r="Q163" s="231">
        <v>2.1667000000000001</v>
      </c>
      <c r="R163" s="231">
        <v>2.1036000000000001</v>
      </c>
    </row>
    <row r="164" spans="1:18" ht="14">
      <c r="A164" s="234" t="s">
        <v>546</v>
      </c>
      <c r="B164" s="233" t="s">
        <v>545</v>
      </c>
      <c r="C164" s="232" t="str">
        <f>VLOOKUP(A164,'[3]China Valves'!$A$3:$E$190,2,0)</f>
        <v>1/2 FIP X 3/8 OD COMP 1/4 TURN ANG STOP</v>
      </c>
      <c r="D164" s="232">
        <f>VLOOKUP(A164,'[3]China Valves'!A:E,4,0)</f>
        <v>11051</v>
      </c>
      <c r="E164" s="232" t="str">
        <f>VLOOKUP(A164,'[3]China Valves'!A:E,5,0)</f>
        <v>Brass Stop Valves</v>
      </c>
      <c r="F164" s="267">
        <f t="shared" si="2"/>
        <v>2.7727600000000003</v>
      </c>
      <c r="G164" s="231">
        <v>2.6920000000000002</v>
      </c>
      <c r="H164" s="231">
        <v>2.6135999999999999</v>
      </c>
      <c r="I164" s="231">
        <v>2.5375000000000001</v>
      </c>
      <c r="J164" s="231">
        <v>2.4636</v>
      </c>
      <c r="K164" s="231">
        <v>2.3917999999999999</v>
      </c>
      <c r="L164" s="231">
        <v>2.3222</v>
      </c>
      <c r="M164" s="231">
        <v>2.2545000000000002</v>
      </c>
      <c r="N164" s="231">
        <v>2.1888999999999998</v>
      </c>
      <c r="O164" s="231">
        <v>2.1251000000000002</v>
      </c>
      <c r="P164" s="231">
        <v>2.0632000000000001</v>
      </c>
      <c r="Q164" s="231">
        <v>2.0030999999999999</v>
      </c>
      <c r="R164" s="231">
        <v>1.9448000000000001</v>
      </c>
    </row>
    <row r="165" spans="1:18" ht="14">
      <c r="A165" s="234" t="s">
        <v>135</v>
      </c>
      <c r="B165" s="233" t="s">
        <v>544</v>
      </c>
      <c r="C165" s="232" t="str">
        <f>VLOOKUP(A165,[4]汇总阀门订单!$E:$F,2,0)</f>
        <v>½ C x 3/8 OD Comp ¼ turn Chrome Angle Stop</v>
      </c>
      <c r="D165" s="232">
        <f>VLOOKUP(A165,'[3]China Valves'!A:E,4,0)</f>
        <v>11051</v>
      </c>
      <c r="E165" s="232" t="str">
        <f>VLOOKUP(A165,'[3]China Valves'!A:E,5,0)</f>
        <v>Brass Stop Valves</v>
      </c>
      <c r="F165" s="267">
        <f t="shared" si="2"/>
        <v>2.497544</v>
      </c>
      <c r="G165" s="231">
        <v>2.4247999999999998</v>
      </c>
      <c r="H165" s="231">
        <v>2.3542000000000001</v>
      </c>
      <c r="I165" s="231">
        <v>2.2856000000000001</v>
      </c>
      <c r="J165" s="231">
        <v>2.2189999999999999</v>
      </c>
      <c r="K165" s="231">
        <v>2.1543999999999999</v>
      </c>
      <c r="L165" s="231">
        <v>2.0916999999999999</v>
      </c>
      <c r="M165" s="231">
        <v>2.0306999999999999</v>
      </c>
      <c r="N165" s="231">
        <v>1.9716</v>
      </c>
      <c r="O165" s="231">
        <v>1.9141999999999999</v>
      </c>
      <c r="P165" s="231">
        <v>1.8584000000000001</v>
      </c>
      <c r="Q165" s="231">
        <v>1.8043</v>
      </c>
      <c r="R165" s="231">
        <v>1.7517</v>
      </c>
    </row>
    <row r="166" spans="1:18" ht="14">
      <c r="A166" s="234" t="s">
        <v>123</v>
      </c>
      <c r="B166" s="233" t="s">
        <v>543</v>
      </c>
      <c r="C166" s="235" t="str">
        <f>B166</f>
        <v>1/2"(5/8OD)CPVC X 3/8"OD 1/4 Turn Straight Stop</v>
      </c>
      <c r="D166" s="232">
        <f>VLOOKUP(A166,'[3]China Valves'!A:E,4,0)</f>
        <v>11051</v>
      </c>
      <c r="E166" s="232" t="str">
        <f>VLOOKUP(A166,'[3]China Valves'!A:E,5,0)</f>
        <v>Brass Stop Valves</v>
      </c>
      <c r="F166" s="267">
        <f t="shared" si="2"/>
        <v>3.4533839999999998</v>
      </c>
      <c r="G166" s="231">
        <v>3.3527999999999998</v>
      </c>
      <c r="H166" s="231">
        <v>3.2551999999999999</v>
      </c>
      <c r="I166" s="231">
        <v>3.1604000000000001</v>
      </c>
      <c r="J166" s="231">
        <v>3.0682999999999998</v>
      </c>
      <c r="K166" s="231">
        <v>2.9790000000000001</v>
      </c>
      <c r="L166" s="231">
        <v>2.8921999999999999</v>
      </c>
      <c r="M166" s="231">
        <v>2.8079999999999998</v>
      </c>
      <c r="N166" s="231">
        <v>2.7262</v>
      </c>
      <c r="O166" s="231">
        <v>2.6467999999999998</v>
      </c>
      <c r="P166" s="231">
        <v>2.5697000000000001</v>
      </c>
      <c r="Q166" s="231">
        <v>2.4948000000000001</v>
      </c>
      <c r="R166" s="231">
        <v>2.4222000000000001</v>
      </c>
    </row>
    <row r="167" spans="1:18" ht="14">
      <c r="A167" s="234" t="s">
        <v>129</v>
      </c>
      <c r="B167" s="233" t="s">
        <v>542</v>
      </c>
      <c r="C167" s="232" t="str">
        <f>VLOOKUP(A167,[4]汇总阀门订单!$E:$F,2,0)</f>
        <v>1/2 C X 3/8 OD COMP 1/4 TURN STOP VALVE</v>
      </c>
      <c r="D167" s="232">
        <f>VLOOKUP(A167,'[3]China Valves'!A:E,4,0)</f>
        <v>11051</v>
      </c>
      <c r="E167" s="232" t="str">
        <f>VLOOKUP(A167,'[3]China Valves'!A:E,5,0)</f>
        <v>Brass Stop Valves</v>
      </c>
      <c r="F167" s="267">
        <f t="shared" si="2"/>
        <v>2.7048830000000001</v>
      </c>
      <c r="G167" s="231">
        <v>2.6261000000000001</v>
      </c>
      <c r="H167" s="231">
        <v>2.5495999999999999</v>
      </c>
      <c r="I167" s="231">
        <v>2.4754</v>
      </c>
      <c r="J167" s="231">
        <v>2.4033000000000002</v>
      </c>
      <c r="K167" s="231">
        <v>2.3332999999999999</v>
      </c>
      <c r="L167" s="231">
        <v>2.2652999999999999</v>
      </c>
      <c r="M167" s="231">
        <v>2.1993</v>
      </c>
      <c r="N167" s="231">
        <v>2.1353</v>
      </c>
      <c r="O167" s="231">
        <v>2.0731000000000002</v>
      </c>
      <c r="P167" s="231">
        <v>2.0127000000000002</v>
      </c>
      <c r="Q167" s="231">
        <v>1.9540999999999999</v>
      </c>
      <c r="R167" s="231">
        <v>1.8972</v>
      </c>
    </row>
    <row r="168" spans="1:18" ht="14">
      <c r="A168" s="234" t="s">
        <v>376</v>
      </c>
      <c r="B168" s="233" t="s">
        <v>541</v>
      </c>
      <c r="C168" s="235" t="str">
        <f>B168</f>
        <v>5/8" Comp x 1/4" Comp Straight</v>
      </c>
      <c r="D168" s="232">
        <f>VLOOKUP(A168,'[3]China Valves'!A:E,4,0)</f>
        <v>11051</v>
      </c>
      <c r="E168" s="232" t="str">
        <f>VLOOKUP(A168,'[3]China Valves'!A:E,5,0)</f>
        <v>Brass Stop Valves</v>
      </c>
      <c r="F168" s="267">
        <f t="shared" si="2"/>
        <v>3.2272990000000004</v>
      </c>
      <c r="G168" s="231">
        <v>3.1333000000000002</v>
      </c>
      <c r="H168" s="231">
        <v>3.0419999999999998</v>
      </c>
      <c r="I168" s="231">
        <v>2.9533999999999998</v>
      </c>
      <c r="J168" s="231">
        <v>2.8673999999999999</v>
      </c>
      <c r="K168" s="231">
        <v>2.7839</v>
      </c>
      <c r="L168" s="231">
        <v>2.7027999999999999</v>
      </c>
      <c r="M168" s="231">
        <v>2.6240999999999999</v>
      </c>
      <c r="N168" s="231">
        <v>2.5476999999999999</v>
      </c>
      <c r="O168" s="231">
        <v>2.4733999999999998</v>
      </c>
      <c r="P168" s="231">
        <v>2.4014000000000002</v>
      </c>
      <c r="Q168" s="231">
        <v>2.3315000000000001</v>
      </c>
      <c r="R168" s="231">
        <v>2.2635999999999998</v>
      </c>
    </row>
    <row r="169" spans="1:18" ht="14">
      <c r="A169" s="234" t="s">
        <v>128</v>
      </c>
      <c r="B169" s="233" t="s">
        <v>540</v>
      </c>
      <c r="C169" s="232" t="str">
        <f>VLOOKUP(A169,[4]汇总阀门订单!$E:$F,2,0)</f>
        <v>5/8OD COMP X 3/8OD COMP 1/4 TURN STR STO</v>
      </c>
      <c r="D169" s="232">
        <f>VLOOKUP(A169,'[3]China Valves'!A:E,4,0)</f>
        <v>11051</v>
      </c>
      <c r="E169" s="232" t="str">
        <f>VLOOKUP(A169,'[3]China Valves'!A:E,5,0)</f>
        <v>Brass Stop Valves</v>
      </c>
      <c r="F169" s="267">
        <f t="shared" si="2"/>
        <v>2.8879139999999999</v>
      </c>
      <c r="G169" s="231">
        <v>2.8037999999999998</v>
      </c>
      <c r="H169" s="231">
        <v>2.7221000000000002</v>
      </c>
      <c r="I169" s="231">
        <v>2.6427999999999998</v>
      </c>
      <c r="J169" s="231">
        <v>2.5657999999999999</v>
      </c>
      <c r="K169" s="231">
        <v>2.4910999999999999</v>
      </c>
      <c r="L169" s="231">
        <v>2.4186000000000001</v>
      </c>
      <c r="M169" s="231">
        <v>2.3481000000000001</v>
      </c>
      <c r="N169" s="231">
        <v>2.2797000000000001</v>
      </c>
      <c r="O169" s="231">
        <v>2.2132999999999998</v>
      </c>
      <c r="P169" s="231">
        <v>2.1488999999999998</v>
      </c>
      <c r="Q169" s="231">
        <v>2.0863</v>
      </c>
      <c r="R169" s="231">
        <v>2.0255000000000001</v>
      </c>
    </row>
    <row r="170" spans="1:18" ht="14">
      <c r="A170" s="234" t="s">
        <v>125</v>
      </c>
      <c r="B170" s="233" t="s">
        <v>539</v>
      </c>
      <c r="C170" s="232" t="str">
        <f>VLOOKUP(A170,[4]汇总阀门订单!$E:$F,2,0)</f>
        <v>3/8 FIP X 3/8 OD COMP 1/4 TURN STR STOP</v>
      </c>
      <c r="D170" s="232">
        <f>VLOOKUP(A170,'[3]China Valves'!A:E,4,0)</f>
        <v>11051</v>
      </c>
      <c r="E170" s="232" t="str">
        <f>VLOOKUP(A170,'[3]China Valves'!A:E,5,0)</f>
        <v>Brass Stop Valves</v>
      </c>
      <c r="F170" s="267">
        <f t="shared" si="2"/>
        <v>2.4941450000000001</v>
      </c>
      <c r="G170" s="231">
        <v>2.4215</v>
      </c>
      <c r="H170" s="231">
        <v>2.351</v>
      </c>
      <c r="I170" s="231">
        <v>2.2825000000000002</v>
      </c>
      <c r="J170" s="231">
        <v>2.2160000000000002</v>
      </c>
      <c r="K170" s="231">
        <v>2.1515</v>
      </c>
      <c r="L170" s="231">
        <v>2.0888</v>
      </c>
      <c r="M170" s="231">
        <v>2.028</v>
      </c>
      <c r="N170" s="231">
        <v>1.9689000000000001</v>
      </c>
      <c r="O170" s="231">
        <v>1.9116</v>
      </c>
      <c r="P170" s="231">
        <v>1.8559000000000001</v>
      </c>
      <c r="Q170" s="231">
        <v>1.8018000000000001</v>
      </c>
      <c r="R170" s="231">
        <v>1.7494000000000001</v>
      </c>
    </row>
    <row r="171" spans="1:18" ht="14">
      <c r="A171" s="234" t="s">
        <v>126</v>
      </c>
      <c r="B171" s="233" t="s">
        <v>538</v>
      </c>
      <c r="C171" s="235" t="str">
        <f>B171</f>
        <v>1/2" FIP x 1/4" Comp 1/4 Turn Stop Valve Straight</v>
      </c>
      <c r="D171" s="232">
        <f>VLOOKUP(A171,'[3]China Valves'!A:E,4,0)</f>
        <v>11051</v>
      </c>
      <c r="E171" s="232" t="str">
        <f>VLOOKUP(A171,'[3]China Valves'!A:E,5,0)</f>
        <v>Brass Stop Valves</v>
      </c>
      <c r="F171" s="267">
        <f t="shared" si="2"/>
        <v>2.7233200000000002</v>
      </c>
      <c r="G171" s="231">
        <v>2.6440000000000001</v>
      </c>
      <c r="H171" s="231">
        <v>2.5670000000000002</v>
      </c>
      <c r="I171" s="231">
        <v>2.4922</v>
      </c>
      <c r="J171" s="231">
        <v>2.4196</v>
      </c>
      <c r="K171" s="231">
        <v>2.3491</v>
      </c>
      <c r="L171" s="231">
        <v>2.2806999999999999</v>
      </c>
      <c r="M171" s="231">
        <v>2.2143000000000002</v>
      </c>
      <c r="N171" s="231">
        <v>2.1497999999999999</v>
      </c>
      <c r="O171" s="231">
        <v>2.0872000000000002</v>
      </c>
      <c r="P171" s="231">
        <v>2.0264000000000002</v>
      </c>
      <c r="Q171" s="231">
        <v>1.9674</v>
      </c>
      <c r="R171" s="231">
        <v>1.9100999999999999</v>
      </c>
    </row>
    <row r="172" spans="1:18" ht="14">
      <c r="A172" s="234" t="s">
        <v>537</v>
      </c>
      <c r="B172" s="233" t="s">
        <v>536</v>
      </c>
      <c r="C172" s="232" t="str">
        <f>VLOOKUP(A172,'[3]China Valves'!$A$3:$E$190,2,0)</f>
        <v>1/2 FIP X 3/8 OD COMP 1/4 TURN STR STOP</v>
      </c>
      <c r="D172" s="232">
        <f>VLOOKUP(A172,'[3]China Valves'!A:E,4,0)</f>
        <v>11051</v>
      </c>
      <c r="E172" s="232" t="str">
        <f>VLOOKUP(A172,'[3]China Valves'!A:E,5,0)</f>
        <v>Brass Stop Valves</v>
      </c>
      <c r="F172" s="267">
        <f t="shared" si="2"/>
        <v>2.7233200000000002</v>
      </c>
      <c r="G172" s="231">
        <v>2.6440000000000001</v>
      </c>
      <c r="H172" s="231">
        <v>2.5670000000000002</v>
      </c>
      <c r="I172" s="231">
        <v>2.4922</v>
      </c>
      <c r="J172" s="231">
        <v>2.4196</v>
      </c>
      <c r="K172" s="231">
        <v>2.3491</v>
      </c>
      <c r="L172" s="231">
        <v>2.2806999999999999</v>
      </c>
      <c r="M172" s="231">
        <v>2.2143000000000002</v>
      </c>
      <c r="N172" s="231">
        <v>2.1497999999999999</v>
      </c>
      <c r="O172" s="231">
        <v>2.0872000000000002</v>
      </c>
      <c r="P172" s="231">
        <v>2.0264000000000002</v>
      </c>
      <c r="Q172" s="231">
        <v>1.9674</v>
      </c>
      <c r="R172" s="231">
        <v>1.9100999999999999</v>
      </c>
    </row>
    <row r="173" spans="1:18" ht="14">
      <c r="A173" s="234" t="s">
        <v>136</v>
      </c>
      <c r="B173" s="233" t="s">
        <v>535</v>
      </c>
      <c r="C173" s="232" t="str">
        <f>VLOOKUP(A173,[4]汇总阀门订单!$E:$F,2,0)</f>
        <v>1/2 C X 1/2 C SWING CHECK VALVE LEAD FRE</v>
      </c>
      <c r="D173" s="232">
        <f>VLOOKUP(A173,'[3]China Valves'!A:E,4,0)</f>
        <v>11061</v>
      </c>
      <c r="E173" s="232" t="str">
        <f>VLOOKUP(A173,'[3]China Valves'!A:E,5,0)</f>
        <v>Brass Check Valves</v>
      </c>
      <c r="F173" s="267">
        <f t="shared" si="2"/>
        <v>3.9612769999999999</v>
      </c>
      <c r="G173" s="231">
        <v>3.8458999999999999</v>
      </c>
      <c r="H173" s="231">
        <v>3.7339000000000002</v>
      </c>
      <c r="I173" s="231">
        <v>3.6252</v>
      </c>
      <c r="J173" s="231">
        <v>3.5196000000000001</v>
      </c>
      <c r="K173" s="231">
        <v>3.4171</v>
      </c>
      <c r="L173" s="231">
        <v>3.3174999999999999</v>
      </c>
      <c r="M173" s="231">
        <v>3.2208999999999999</v>
      </c>
      <c r="N173" s="231">
        <v>3.1271</v>
      </c>
      <c r="O173" s="231">
        <v>3.036</v>
      </c>
      <c r="P173" s="231">
        <v>2.9476</v>
      </c>
      <c r="Q173" s="231">
        <v>2.8616999999999999</v>
      </c>
      <c r="R173" s="231">
        <v>2.7784</v>
      </c>
    </row>
    <row r="174" spans="1:18" ht="14">
      <c r="A174" s="234" t="s">
        <v>137</v>
      </c>
      <c r="B174" s="233" t="s">
        <v>534</v>
      </c>
      <c r="C174" s="232" t="str">
        <f>VLOOKUP(A174,[4]汇总阀门订单!$E:$F,2,0)</f>
        <v>3/4 C X 3/4 C SWING CHECK VALVE LEAD FRE</v>
      </c>
      <c r="D174" s="232">
        <f>VLOOKUP(A174,'[3]China Valves'!A:E,4,0)</f>
        <v>11061</v>
      </c>
      <c r="E174" s="232" t="str">
        <f>VLOOKUP(A174,'[3]China Valves'!A:E,5,0)</f>
        <v>Brass Check Valves</v>
      </c>
      <c r="F174" s="267">
        <f t="shared" si="2"/>
        <v>5.6485200000000004</v>
      </c>
      <c r="G174" s="231">
        <v>5.484</v>
      </c>
      <c r="H174" s="231">
        <v>5.3243</v>
      </c>
      <c r="I174" s="231">
        <v>5.1692</v>
      </c>
      <c r="J174" s="231">
        <v>5.0186000000000002</v>
      </c>
      <c r="K174" s="231">
        <v>4.8723999999999998</v>
      </c>
      <c r="L174" s="231">
        <v>4.7305000000000001</v>
      </c>
      <c r="M174" s="231">
        <v>4.5926999999999998</v>
      </c>
      <c r="N174" s="231">
        <v>4.4589999999999996</v>
      </c>
      <c r="O174" s="231">
        <v>4.3291000000000004</v>
      </c>
      <c r="P174" s="231">
        <v>4.2030000000000003</v>
      </c>
      <c r="Q174" s="231">
        <v>4.0805999999999996</v>
      </c>
      <c r="R174" s="231">
        <v>3.9617</v>
      </c>
    </row>
    <row r="175" spans="1:18" ht="14">
      <c r="A175" s="234" t="s">
        <v>138</v>
      </c>
      <c r="B175" s="233" t="s">
        <v>509</v>
      </c>
      <c r="C175" s="235" t="str">
        <f>B175</f>
        <v>1"</v>
      </c>
      <c r="D175" s="232">
        <f>VLOOKUP(A175,'[3]China Valves'!A:E,4,0)</f>
        <v>11061</v>
      </c>
      <c r="E175" s="232" t="str">
        <f>VLOOKUP(A175,'[3]China Valves'!A:E,5,0)</f>
        <v>Brass Check Valves</v>
      </c>
      <c r="F175" s="267">
        <f t="shared" si="2"/>
        <v>8.4093320000000009</v>
      </c>
      <c r="G175" s="231">
        <v>8.1644000000000005</v>
      </c>
      <c r="H175" s="231">
        <v>7.9265999999999996</v>
      </c>
      <c r="I175" s="231">
        <v>7.6958000000000002</v>
      </c>
      <c r="J175" s="231">
        <v>7.4715999999999996</v>
      </c>
      <c r="K175" s="231">
        <v>7.2539999999999996</v>
      </c>
      <c r="L175" s="231">
        <v>7.0427</v>
      </c>
      <c r="M175" s="231">
        <v>6.8376000000000001</v>
      </c>
      <c r="N175" s="231">
        <v>6.6383999999999999</v>
      </c>
      <c r="O175" s="231">
        <v>6.4451000000000001</v>
      </c>
      <c r="P175" s="231">
        <v>6.2573999999999996</v>
      </c>
      <c r="Q175" s="231">
        <v>6.0750999999999999</v>
      </c>
      <c r="R175" s="231">
        <v>5.8982000000000001</v>
      </c>
    </row>
    <row r="176" spans="1:18" ht="14">
      <c r="A176" s="234" t="s">
        <v>139</v>
      </c>
      <c r="B176" s="233" t="s">
        <v>533</v>
      </c>
      <c r="C176" s="235" t="str">
        <f>B176</f>
        <v>1-1/4" C Swing Check Valve</v>
      </c>
      <c r="D176" s="232">
        <f>VLOOKUP(A176,'[3]China Valves'!A:E,4,0)</f>
        <v>11061</v>
      </c>
      <c r="E176" s="232" t="str">
        <f>VLOOKUP(A176,'[3]China Valves'!A:E,5,0)</f>
        <v>Brass Check Valves</v>
      </c>
      <c r="F176" s="267">
        <f t="shared" si="2"/>
        <v>15.195693</v>
      </c>
      <c r="G176" s="231">
        <v>14.7531</v>
      </c>
      <c r="H176" s="231">
        <v>14.323399999999999</v>
      </c>
      <c r="I176" s="231">
        <v>13.9062</v>
      </c>
      <c r="J176" s="231">
        <v>13.501200000000001</v>
      </c>
      <c r="K176" s="231">
        <v>13.108000000000001</v>
      </c>
      <c r="L176" s="231">
        <v>12.7262</v>
      </c>
      <c r="M176" s="231">
        <v>12.355499999999999</v>
      </c>
      <c r="N176" s="231">
        <v>11.9956</v>
      </c>
      <c r="O176" s="231">
        <v>11.6462</v>
      </c>
      <c r="P176" s="231">
        <v>11.307</v>
      </c>
      <c r="Q176" s="231">
        <v>10.9777</v>
      </c>
      <c r="R176" s="231">
        <v>10.657999999999999</v>
      </c>
    </row>
    <row r="177" spans="1:18" ht="14">
      <c r="A177" s="234" t="s">
        <v>140</v>
      </c>
      <c r="B177" s="233" t="s">
        <v>525</v>
      </c>
      <c r="C177" s="232" t="str">
        <f>VLOOKUP(A177,[4]汇总阀门订单!$E:$F,2,0)</f>
        <v>1 1/2 C X 1 1/2 C SWING CHECK VALVE LEAD</v>
      </c>
      <c r="D177" s="232">
        <f>VLOOKUP(A177,'[3]China Valves'!A:E,4,0)</f>
        <v>11061</v>
      </c>
      <c r="E177" s="232" t="str">
        <f>VLOOKUP(A177,'[3]China Valves'!A:E,5,0)</f>
        <v>Brass Check Valves</v>
      </c>
      <c r="F177" s="267">
        <f t="shared" si="2"/>
        <v>20.773451999999999</v>
      </c>
      <c r="G177" s="231">
        <v>20.168399999999998</v>
      </c>
      <c r="H177" s="231">
        <v>19.581</v>
      </c>
      <c r="I177" s="231">
        <v>19.0106</v>
      </c>
      <c r="J177" s="231">
        <v>18.456900000000001</v>
      </c>
      <c r="K177" s="231">
        <v>17.9194</v>
      </c>
      <c r="L177" s="231">
        <v>17.397400000000001</v>
      </c>
      <c r="M177" s="231">
        <v>16.890699999999999</v>
      </c>
      <c r="N177" s="231">
        <v>16.398800000000001</v>
      </c>
      <c r="O177" s="231">
        <v>15.921099999999999</v>
      </c>
      <c r="P177" s="231">
        <v>15.4574</v>
      </c>
      <c r="Q177" s="231">
        <v>15.007199999999999</v>
      </c>
      <c r="R177" s="231">
        <v>14.5701</v>
      </c>
    </row>
    <row r="178" spans="1:18" ht="14">
      <c r="A178" s="234" t="s">
        <v>201</v>
      </c>
      <c r="B178" s="233" t="s">
        <v>532</v>
      </c>
      <c r="C178" s="232" t="str">
        <f>VLOOKUP(A178,[4]汇总阀门订单!$E:$F,2,0)</f>
        <v>2 C X 2 C SWING CHECK VALVE LEAD FREE</v>
      </c>
      <c r="D178" s="232">
        <f>VLOOKUP(A178,'[3]China Valves'!A:E,4,0)</f>
        <v>11061</v>
      </c>
      <c r="E178" s="232" t="str">
        <f>VLOOKUP(A178,'[3]China Valves'!A:E,5,0)</f>
        <v>Brass Check Valves</v>
      </c>
      <c r="F178" s="267">
        <f t="shared" si="2"/>
        <v>26.633019000000001</v>
      </c>
      <c r="G178" s="231">
        <v>25.857299999999999</v>
      </c>
      <c r="H178" s="231">
        <v>25.104199999999999</v>
      </c>
      <c r="I178" s="231">
        <v>24.373000000000001</v>
      </c>
      <c r="J178" s="231">
        <v>23.6631</v>
      </c>
      <c r="K178" s="231">
        <v>22.9739</v>
      </c>
      <c r="L178" s="231">
        <v>22.3048</v>
      </c>
      <c r="M178" s="231">
        <v>21.655100000000001</v>
      </c>
      <c r="N178" s="231">
        <v>21.0244</v>
      </c>
      <c r="O178" s="231">
        <v>20.411999999999999</v>
      </c>
      <c r="P178" s="231">
        <v>19.817499999999999</v>
      </c>
      <c r="Q178" s="231">
        <v>19.240300000000001</v>
      </c>
      <c r="R178" s="231">
        <v>18.6799</v>
      </c>
    </row>
    <row r="179" spans="1:18" ht="14">
      <c r="A179" s="234" t="s">
        <v>141</v>
      </c>
      <c r="B179" s="233" t="s">
        <v>531</v>
      </c>
      <c r="C179" s="232" t="str">
        <f>VLOOKUP(A179,[4]汇总阀门订单!$E:$F,2,0)</f>
        <v>1/2 FIP X 1/2 FIP SWING CHECK VALVE LEAD</v>
      </c>
      <c r="D179" s="232">
        <f>VLOOKUP(A179,'[3]China Valves'!A:E,4,0)</f>
        <v>11061</v>
      </c>
      <c r="E179" s="232" t="str">
        <f>VLOOKUP(A179,'[3]China Valves'!A:E,5,0)</f>
        <v>Brass Check Valves</v>
      </c>
      <c r="F179" s="267">
        <f t="shared" si="2"/>
        <v>3.8588950000000004</v>
      </c>
      <c r="G179" s="231">
        <v>3.7465000000000002</v>
      </c>
      <c r="H179" s="231">
        <v>3.6374</v>
      </c>
      <c r="I179" s="231">
        <v>3.5314999999999999</v>
      </c>
      <c r="J179" s="231">
        <v>3.4285999999999999</v>
      </c>
      <c r="K179" s="231">
        <v>3.3287</v>
      </c>
      <c r="L179" s="231">
        <v>3.2317999999999998</v>
      </c>
      <c r="M179" s="231">
        <v>3.1377000000000002</v>
      </c>
      <c r="N179" s="231">
        <v>3.0463</v>
      </c>
      <c r="O179" s="231">
        <v>2.9575</v>
      </c>
      <c r="P179" s="231">
        <v>2.8714</v>
      </c>
      <c r="Q179" s="231">
        <v>2.7877999999999998</v>
      </c>
      <c r="R179" s="231">
        <v>2.7065999999999999</v>
      </c>
    </row>
    <row r="180" spans="1:18" ht="14">
      <c r="A180" s="234" t="s">
        <v>142</v>
      </c>
      <c r="B180" s="233" t="s">
        <v>530</v>
      </c>
      <c r="C180" s="232" t="str">
        <f>VLOOKUP(A180,[4]汇总阀门订单!$E:$F,2,0)</f>
        <v>3/4 FIP X 3/4 FIP SWING CHECK VALVE LEAD</v>
      </c>
      <c r="D180" s="232">
        <f>VLOOKUP(A180,'[3]China Valves'!A:E,4,0)</f>
        <v>11061</v>
      </c>
      <c r="E180" s="232" t="str">
        <f>VLOOKUP(A180,'[3]China Valves'!A:E,5,0)</f>
        <v>Brass Check Valves</v>
      </c>
      <c r="F180" s="267">
        <f t="shared" si="2"/>
        <v>5.4396360000000001</v>
      </c>
      <c r="G180" s="231">
        <v>5.2812000000000001</v>
      </c>
      <c r="H180" s="231">
        <v>5.1273</v>
      </c>
      <c r="I180" s="231">
        <v>4.9779999999999998</v>
      </c>
      <c r="J180" s="231">
        <v>4.8330000000000002</v>
      </c>
      <c r="K180" s="231">
        <v>4.6921999999999997</v>
      </c>
      <c r="L180" s="231">
        <v>4.5556000000000001</v>
      </c>
      <c r="M180" s="231">
        <v>4.4229000000000003</v>
      </c>
      <c r="N180" s="231">
        <v>4.2941000000000003</v>
      </c>
      <c r="O180" s="231">
        <v>4.1689999999999996</v>
      </c>
      <c r="P180" s="231">
        <v>4.0476000000000001</v>
      </c>
      <c r="Q180" s="231">
        <v>3.9297</v>
      </c>
      <c r="R180" s="231">
        <v>3.8151999999999999</v>
      </c>
    </row>
    <row r="181" spans="1:18" ht="14">
      <c r="A181" s="234" t="s">
        <v>529</v>
      </c>
      <c r="B181" s="233" t="s">
        <v>528</v>
      </c>
      <c r="C181" s="232" t="str">
        <f>VLOOKUP(A181,'[3]China Valves'!$A$3:$E$190,2,0)</f>
        <v>1 FIP X 1 FIP SWING CHECK VALVE LEAD FRE</v>
      </c>
      <c r="D181" s="232">
        <f>VLOOKUP(A181,'[3]China Valves'!A:E,4,0)</f>
        <v>11061</v>
      </c>
      <c r="E181" s="232" t="str">
        <f>VLOOKUP(A181,'[3]China Valves'!A:E,5,0)</f>
        <v>Brass Check Valves</v>
      </c>
      <c r="F181" s="267">
        <f t="shared" si="2"/>
        <v>8.3821399999999997</v>
      </c>
      <c r="G181" s="231">
        <v>8.1379999999999999</v>
      </c>
      <c r="H181" s="231">
        <v>7.9009999999999998</v>
      </c>
      <c r="I181" s="231">
        <v>7.6708999999999996</v>
      </c>
      <c r="J181" s="231">
        <v>7.4474</v>
      </c>
      <c r="K181" s="231">
        <v>7.2305000000000001</v>
      </c>
      <c r="L181" s="231">
        <v>7.0198999999999998</v>
      </c>
      <c r="M181" s="231">
        <v>6.8155000000000001</v>
      </c>
      <c r="N181" s="231">
        <v>6.617</v>
      </c>
      <c r="O181" s="231">
        <v>6.4241999999999999</v>
      </c>
      <c r="P181" s="231">
        <v>6.2370999999999999</v>
      </c>
      <c r="Q181" s="231">
        <v>6.0555000000000003</v>
      </c>
      <c r="R181" s="231">
        <v>5.8791000000000002</v>
      </c>
    </row>
    <row r="182" spans="1:18" ht="14">
      <c r="A182" s="234" t="s">
        <v>144</v>
      </c>
      <c r="B182" s="233" t="s">
        <v>527</v>
      </c>
      <c r="C182" s="232" t="str">
        <f>VLOOKUP(A182,[4]汇总阀门订单!$E:$F,2,0)</f>
        <v>1 1/4 FIP X 1 1/4 FIP SWING CHECK VALVE</v>
      </c>
      <c r="D182" s="232">
        <f>VLOOKUP(A182,'[3]China Valves'!A:E,4,0)</f>
        <v>11061</v>
      </c>
      <c r="E182" s="232" t="str">
        <f>VLOOKUP(A182,'[3]China Valves'!A:E,5,0)</f>
        <v>Brass Check Valves</v>
      </c>
      <c r="F182" s="267">
        <f t="shared" si="2"/>
        <v>14.095756</v>
      </c>
      <c r="G182" s="231">
        <v>13.6852</v>
      </c>
      <c r="H182" s="231">
        <v>13.2866</v>
      </c>
      <c r="I182" s="231">
        <v>12.8996</v>
      </c>
      <c r="J182" s="231">
        <v>12.523899999999999</v>
      </c>
      <c r="K182" s="231">
        <v>12.1591</v>
      </c>
      <c r="L182" s="231">
        <v>11.8049</v>
      </c>
      <c r="M182" s="231">
        <v>11.4611</v>
      </c>
      <c r="N182" s="231">
        <v>11.1273</v>
      </c>
      <c r="O182" s="231">
        <v>10.8032</v>
      </c>
      <c r="P182" s="231">
        <v>10.4885</v>
      </c>
      <c r="Q182" s="231">
        <v>10.183</v>
      </c>
      <c r="R182" s="231">
        <v>9.8864999999999998</v>
      </c>
    </row>
    <row r="183" spans="1:18" ht="14">
      <c r="A183" s="234" t="s">
        <v>526</v>
      </c>
      <c r="B183" s="233" t="s">
        <v>525</v>
      </c>
      <c r="C183" s="232" t="str">
        <f>VLOOKUP(A183,'[3]China Valves'!$A$3:$E$190,2,0)</f>
        <v>1 1/2 FIP X 1 1/2 FIP SWING CHECK VALVE</v>
      </c>
      <c r="D183" s="232">
        <f>VLOOKUP(A183,'[3]China Valves'!A:E,4,0)</f>
        <v>11061</v>
      </c>
      <c r="E183" s="232" t="str">
        <f>VLOOKUP(A183,'[3]China Valves'!A:E,5,0)</f>
        <v>Brass Check Valves</v>
      </c>
      <c r="F183" s="267">
        <f t="shared" si="2"/>
        <v>19.719556000000001</v>
      </c>
      <c r="G183" s="231">
        <v>19.145199999999999</v>
      </c>
      <c r="H183" s="231">
        <v>18.587599999999998</v>
      </c>
      <c r="I183" s="231">
        <v>18.046199999999999</v>
      </c>
      <c r="J183" s="231">
        <v>17.520600000000002</v>
      </c>
      <c r="K183" s="231">
        <v>17.010300000000001</v>
      </c>
      <c r="L183" s="231">
        <v>16.514800000000001</v>
      </c>
      <c r="M183" s="231">
        <v>16.033799999999999</v>
      </c>
      <c r="N183" s="231">
        <v>15.566800000000001</v>
      </c>
      <c r="O183" s="231">
        <v>15.1134</v>
      </c>
      <c r="P183" s="231">
        <v>14.6732</v>
      </c>
      <c r="Q183" s="231">
        <v>14.245900000000001</v>
      </c>
      <c r="R183" s="231">
        <v>13.8309</v>
      </c>
    </row>
    <row r="184" spans="1:18" ht="14">
      <c r="A184" s="234" t="s">
        <v>146</v>
      </c>
      <c r="B184" s="233" t="s">
        <v>524</v>
      </c>
      <c r="C184" s="232" t="str">
        <f>VLOOKUP(A184,[4]汇总阀门订单!$E:$F,2,0)</f>
        <v>2 FIP X 2 FIP SWING CHECK VALVE LF</v>
      </c>
      <c r="D184" s="232">
        <f>VLOOKUP(A184,'[3]China Valves'!A:E,4,0)</f>
        <v>11061</v>
      </c>
      <c r="E184" s="232" t="str">
        <f>VLOOKUP(A184,'[3]China Valves'!A:E,5,0)</f>
        <v>Brass Check Valves</v>
      </c>
      <c r="F184" s="267">
        <f t="shared" si="2"/>
        <v>28.397924</v>
      </c>
      <c r="G184" s="231">
        <v>27.570799999999998</v>
      </c>
      <c r="H184" s="231">
        <v>26.767700000000001</v>
      </c>
      <c r="I184" s="231">
        <v>25.988099999999999</v>
      </c>
      <c r="J184" s="231">
        <v>25.231100000000001</v>
      </c>
      <c r="K184" s="231">
        <v>24.496300000000002</v>
      </c>
      <c r="L184" s="231">
        <v>23.782800000000002</v>
      </c>
      <c r="M184" s="231">
        <v>23.0901</v>
      </c>
      <c r="N184" s="231">
        <v>22.4175</v>
      </c>
      <c r="O184" s="231">
        <v>21.764600000000002</v>
      </c>
      <c r="P184" s="231">
        <v>21.130700000000001</v>
      </c>
      <c r="Q184" s="231">
        <v>20.5152</v>
      </c>
      <c r="R184" s="231">
        <v>19.9177</v>
      </c>
    </row>
    <row r="185" spans="1:18" ht="14">
      <c r="A185" s="234">
        <v>8184304989802</v>
      </c>
      <c r="B185" s="233" t="s">
        <v>523</v>
      </c>
      <c r="C185" s="232" t="str">
        <f>VLOOKUP(A185,'[3]China Valves'!$A$3:$E$190,2,0)</f>
        <v>1/4 NICKEL PLATED REG SADDLE VALVE LEAD</v>
      </c>
      <c r="D185" s="232">
        <f>VLOOKUP(A185,'[3]China Valves'!A:E,4,0)</f>
        <v>11120</v>
      </c>
      <c r="E185" s="232" t="str">
        <f>VLOOKUP(A185,'[3]China Valves'!A:E,5,0)</f>
        <v>Specialty Valves</v>
      </c>
      <c r="F185" s="267">
        <f t="shared" si="2"/>
        <v>1.319224</v>
      </c>
      <c r="G185" s="231">
        <v>1.2807999999999999</v>
      </c>
      <c r="H185" s="231">
        <v>1.2435</v>
      </c>
      <c r="I185" s="231">
        <v>1.2073</v>
      </c>
      <c r="J185" s="231">
        <v>1.1721999999999999</v>
      </c>
      <c r="K185" s="231">
        <v>1.1379999999999999</v>
      </c>
      <c r="L185" s="231">
        <v>1.1049</v>
      </c>
      <c r="M185" s="231">
        <v>1.0727</v>
      </c>
      <c r="N185" s="231">
        <v>1.0414000000000001</v>
      </c>
      <c r="O185" s="231">
        <v>1.0111000000000001</v>
      </c>
      <c r="P185" s="231">
        <v>0.98170000000000002</v>
      </c>
      <c r="Q185" s="231">
        <v>0.95309999999999995</v>
      </c>
      <c r="R185" s="231">
        <v>0.92530000000000001</v>
      </c>
    </row>
    <row r="186" spans="1:18" ht="14">
      <c r="A186" s="234" t="s">
        <v>378</v>
      </c>
      <c r="B186" s="233" t="s">
        <v>523</v>
      </c>
      <c r="C186" s="235" t="str">
        <f>B186</f>
        <v>1/4" Saddle Valve Regular Nickel</v>
      </c>
      <c r="D186" s="232">
        <f>VLOOKUP(A186,'[3]China Valves'!A:E,4,0)</f>
        <v>11120</v>
      </c>
      <c r="E186" s="232" t="str">
        <f>VLOOKUP(A186,'[3]China Valves'!A:E,5,0)</f>
        <v>Specialty Valves</v>
      </c>
      <c r="F186" s="267">
        <f t="shared" si="2"/>
        <v>1.319224</v>
      </c>
      <c r="G186" s="231">
        <v>1.2807999999999999</v>
      </c>
      <c r="H186" s="231">
        <v>1.2435</v>
      </c>
      <c r="I186" s="231">
        <v>1.2073</v>
      </c>
      <c r="J186" s="231">
        <v>1.1721999999999999</v>
      </c>
      <c r="K186" s="231">
        <v>1.1379999999999999</v>
      </c>
      <c r="L186" s="231">
        <v>1.1049</v>
      </c>
      <c r="M186" s="231">
        <v>1.0727</v>
      </c>
      <c r="N186" s="231">
        <v>1.0414000000000001</v>
      </c>
      <c r="O186" s="231">
        <v>1.0111000000000001</v>
      </c>
      <c r="P186" s="231">
        <v>0.98170000000000002</v>
      </c>
      <c r="Q186" s="231">
        <v>0.95309999999999995</v>
      </c>
      <c r="R186" s="231">
        <v>0.92530000000000001</v>
      </c>
    </row>
    <row r="187" spans="1:18" ht="14">
      <c r="A187" s="234" t="s">
        <v>522</v>
      </c>
      <c r="B187" s="233" t="s">
        <v>521</v>
      </c>
      <c r="C187" s="232" t="str">
        <f>VLOOKUP(A187,'[3]China Valves'!$A$3:$E$190,2,0)</f>
        <v>1/4 NICKEL PLATED SELF PIERCING SADDLE V</v>
      </c>
      <c r="D187" s="232">
        <f>VLOOKUP(A187,'[3]China Valves'!A:E,4,0)</f>
        <v>11120</v>
      </c>
      <c r="E187" s="232" t="str">
        <f>VLOOKUP(A187,'[3]China Valves'!A:E,5,0)</f>
        <v>Specialty Valves</v>
      </c>
      <c r="F187" s="267">
        <f t="shared" si="2"/>
        <v>1.319224</v>
      </c>
      <c r="G187" s="231">
        <v>1.2807999999999999</v>
      </c>
      <c r="H187" s="231">
        <v>1.2435</v>
      </c>
      <c r="I187" s="231">
        <v>1.2073</v>
      </c>
      <c r="J187" s="231">
        <v>1.1721999999999999</v>
      </c>
      <c r="K187" s="231">
        <v>1.1379999999999999</v>
      </c>
      <c r="L187" s="231">
        <v>1.1049</v>
      </c>
      <c r="M187" s="231">
        <v>1.0727</v>
      </c>
      <c r="N187" s="231">
        <v>1.0414000000000001</v>
      </c>
      <c r="O187" s="231">
        <v>1.0111000000000001</v>
      </c>
      <c r="P187" s="231">
        <v>0.98170000000000002</v>
      </c>
      <c r="Q187" s="231">
        <v>0.95309999999999995</v>
      </c>
      <c r="R187" s="231">
        <v>0.92530000000000001</v>
      </c>
    </row>
    <row r="188" spans="1:18" ht="14">
      <c r="A188" s="234">
        <v>8184104989800</v>
      </c>
      <c r="B188" s="233" t="s">
        <v>520</v>
      </c>
      <c r="C188" s="232" t="str">
        <f>VLOOKUP(A188,'[3]China Valves'!$A$3:$E$190,2,0)</f>
        <v>1/4 REGULAR SADDLE VALVE DRILL TYPE</v>
      </c>
      <c r="D188" s="232">
        <f>VLOOKUP(A188,'[3]China Valves'!A:E,4,0)</f>
        <v>11120</v>
      </c>
      <c r="E188" s="232" t="str">
        <f>VLOOKUP(A188,'[3]China Valves'!A:E,5,0)</f>
        <v>Specialty Valves</v>
      </c>
      <c r="F188" s="267">
        <f t="shared" si="2"/>
        <v>1.319224</v>
      </c>
      <c r="G188" s="231">
        <v>1.2807999999999999</v>
      </c>
      <c r="H188" s="231">
        <v>1.2435</v>
      </c>
      <c r="I188" s="231">
        <v>1.2073</v>
      </c>
      <c r="J188" s="231">
        <v>1.1721999999999999</v>
      </c>
      <c r="K188" s="231">
        <v>1.1379999999999999</v>
      </c>
      <c r="L188" s="231">
        <v>1.1049</v>
      </c>
      <c r="M188" s="231">
        <v>1.0727</v>
      </c>
      <c r="N188" s="231">
        <v>1.0414000000000001</v>
      </c>
      <c r="O188" s="231">
        <v>1.0111000000000001</v>
      </c>
      <c r="P188" s="231">
        <v>0.98170000000000002</v>
      </c>
      <c r="Q188" s="231">
        <v>0.95309999999999995</v>
      </c>
      <c r="R188" s="231">
        <v>0.92530000000000001</v>
      </c>
    </row>
    <row r="189" spans="1:18" ht="14">
      <c r="A189" s="234">
        <v>8184704989800</v>
      </c>
      <c r="B189" s="233" t="s">
        <v>518</v>
      </c>
      <c r="C189" s="232" t="str">
        <f>VLOOKUP(A189,'[3]China Valves'!$A$3:$E$190,2,0)</f>
        <v>1/4 SELF PIERCING SADDLE VALVE  SELF TAP</v>
      </c>
      <c r="D189" s="232">
        <f>VLOOKUP(A189,'[3]China Valves'!A:E,4,0)</f>
        <v>11120</v>
      </c>
      <c r="E189" s="232" t="str">
        <f>VLOOKUP(A189,'[3]China Valves'!A:E,5,0)</f>
        <v>Specialty Valves</v>
      </c>
      <c r="F189" s="267">
        <f t="shared" si="2"/>
        <v>1.319224</v>
      </c>
      <c r="G189" s="231">
        <v>1.2807999999999999</v>
      </c>
      <c r="H189" s="231">
        <v>1.2435</v>
      </c>
      <c r="I189" s="231">
        <v>1.2073</v>
      </c>
      <c r="J189" s="231">
        <v>1.1721999999999999</v>
      </c>
      <c r="K189" s="231">
        <v>1.1379999999999999</v>
      </c>
      <c r="L189" s="231">
        <v>1.1049</v>
      </c>
      <c r="M189" s="231">
        <v>1.0727</v>
      </c>
      <c r="N189" s="231">
        <v>1.0414000000000001</v>
      </c>
      <c r="O189" s="231">
        <v>1.0111000000000001</v>
      </c>
      <c r="P189" s="231">
        <v>0.98170000000000002</v>
      </c>
      <c r="Q189" s="231">
        <v>0.95309999999999995</v>
      </c>
      <c r="R189" s="231">
        <v>0.92530000000000001</v>
      </c>
    </row>
    <row r="190" spans="1:18" ht="14">
      <c r="A190" s="234" t="s">
        <v>379</v>
      </c>
      <c r="B190" s="233" t="s">
        <v>518</v>
      </c>
      <c r="C190" s="232" t="str">
        <f>VLOOKUP(A190,[4]汇总阀门订单!$E:$F,2,0)</f>
        <v>1/4 SELF PIERCE SADDLE VALVE  SELF TAP L</v>
      </c>
      <c r="D190" s="232">
        <f>VLOOKUP(A190,'[3]China Valves'!A:E,4,0)</f>
        <v>11051</v>
      </c>
      <c r="E190" s="232" t="str">
        <f>VLOOKUP(A190,'[3]China Valves'!A:E,5,0)</f>
        <v>Brass Stop Valves</v>
      </c>
      <c r="F190" s="267">
        <f t="shared" si="2"/>
        <v>1.319224</v>
      </c>
      <c r="G190" s="231">
        <v>1.2807999999999999</v>
      </c>
      <c r="H190" s="231">
        <v>1.2435</v>
      </c>
      <c r="I190" s="231">
        <v>1.2073</v>
      </c>
      <c r="J190" s="231">
        <v>1.1721999999999999</v>
      </c>
      <c r="K190" s="231">
        <v>1.1379999999999999</v>
      </c>
      <c r="L190" s="231">
        <v>1.1049</v>
      </c>
      <c r="M190" s="231">
        <v>1.0727</v>
      </c>
      <c r="N190" s="231">
        <v>1.0414000000000001</v>
      </c>
      <c r="O190" s="231">
        <v>1.0111000000000001</v>
      </c>
      <c r="P190" s="231">
        <v>0.98170000000000002</v>
      </c>
      <c r="Q190" s="231">
        <v>0.95309999999999995</v>
      </c>
      <c r="R190" s="231">
        <v>0.92530000000000001</v>
      </c>
    </row>
    <row r="191" spans="1:18" ht="14">
      <c r="A191" s="234" t="s">
        <v>380</v>
      </c>
      <c r="B191" s="233" t="s">
        <v>520</v>
      </c>
      <c r="C191" s="232" t="str">
        <f>VLOOKUP(A191,[4]汇总阀门订单!$E:$F,2,0)</f>
        <v>1/4 REGULAR SADDLE VALVE DRILL TYPE LEAD</v>
      </c>
      <c r="D191" s="232">
        <f>VLOOKUP(A191,'[3]China Valves'!A:E,4,0)</f>
        <v>2070</v>
      </c>
      <c r="E191" s="232" t="str">
        <f>VLOOKUP(A191,'[3]China Valves'!A:E,5,0)</f>
        <v>Brass Valves</v>
      </c>
      <c r="F191" s="267">
        <f t="shared" si="2"/>
        <v>1.8868570000000002</v>
      </c>
      <c r="G191" s="231">
        <v>1.8319000000000001</v>
      </c>
      <c r="H191" s="231">
        <v>1.7786</v>
      </c>
      <c r="I191" s="231">
        <v>1.7267999999999999</v>
      </c>
      <c r="J191" s="231">
        <v>1.6765000000000001</v>
      </c>
      <c r="K191" s="231">
        <v>1.6276999999999999</v>
      </c>
      <c r="L191" s="231">
        <v>1.5802</v>
      </c>
      <c r="M191" s="231">
        <v>1.5342</v>
      </c>
      <c r="N191" s="231">
        <v>1.4895</v>
      </c>
      <c r="O191" s="231">
        <v>1.4460999999999999</v>
      </c>
      <c r="P191" s="231">
        <v>1.4039999999999999</v>
      </c>
      <c r="Q191" s="231">
        <v>1.3631</v>
      </c>
      <c r="R191" s="231">
        <v>1.3233999999999999</v>
      </c>
    </row>
    <row r="192" spans="1:18" ht="14">
      <c r="A192" s="234" t="s">
        <v>519</v>
      </c>
      <c r="B192" s="233" t="s">
        <v>518</v>
      </c>
      <c r="C192" s="232" t="str">
        <f>VLOOKUP(A192,'[3]China Valves'!$A$3:$E$190,2,0)</f>
        <v>1/4 SELF PIERCING SADDLE VALVE LEAD FREE</v>
      </c>
      <c r="D192" s="232">
        <f>VLOOKUP(A192,'[3]China Valves'!A:E,4,0)</f>
        <v>2070</v>
      </c>
      <c r="E192" s="232" t="str">
        <f>VLOOKUP(A192,'[3]China Valves'!A:E,5,0)</f>
        <v>Brass Valves</v>
      </c>
      <c r="F192" s="267">
        <f t="shared" si="2"/>
        <v>1.8868570000000002</v>
      </c>
      <c r="G192" s="231">
        <v>1.8319000000000001</v>
      </c>
      <c r="H192" s="231">
        <v>1.7786</v>
      </c>
      <c r="I192" s="231">
        <v>1.7267999999999999</v>
      </c>
      <c r="J192" s="231">
        <v>1.6765000000000001</v>
      </c>
      <c r="K192" s="231">
        <v>1.6276999999999999</v>
      </c>
      <c r="L192" s="231">
        <v>1.5802</v>
      </c>
      <c r="M192" s="231">
        <v>1.5342</v>
      </c>
      <c r="N192" s="231">
        <v>1.4895</v>
      </c>
      <c r="O192" s="231">
        <v>1.4460999999999999</v>
      </c>
      <c r="P192" s="231">
        <v>1.4039999999999999</v>
      </c>
      <c r="Q192" s="231">
        <v>1.3631</v>
      </c>
      <c r="R192" s="231">
        <v>1.3233999999999999</v>
      </c>
    </row>
    <row r="193" spans="1:18" ht="14">
      <c r="A193" s="234" t="s">
        <v>381</v>
      </c>
      <c r="B193" s="233" t="s">
        <v>517</v>
      </c>
      <c r="C193" s="232" t="str">
        <f>VLOOKUP(A193,[4]汇总阀门订单!$E:$F,2,0)</f>
        <v>1/2 PEX X 1/2 PEX 1/4 TRN STRAIGHT CHROM</v>
      </c>
      <c r="D193" s="232">
        <f>VLOOKUP(A193,'[3]China Valves'!A:E,4,0)</f>
        <v>11011</v>
      </c>
      <c r="E193" s="232" t="str">
        <f>VLOOKUP(A193,'[3]China Valves'!A:E,5,0)</f>
        <v>Brass Ball Valves</v>
      </c>
      <c r="F193" s="267">
        <f t="shared" si="2"/>
        <v>1.881707</v>
      </c>
      <c r="G193" s="231">
        <v>1.8269</v>
      </c>
      <c r="H193" s="231">
        <v>1.7737000000000001</v>
      </c>
      <c r="I193" s="231">
        <v>1.722</v>
      </c>
      <c r="J193" s="231">
        <v>1.6718999999999999</v>
      </c>
      <c r="K193" s="231">
        <v>1.6232</v>
      </c>
      <c r="L193" s="231">
        <v>1.5759000000000001</v>
      </c>
      <c r="M193" s="231">
        <v>1.53</v>
      </c>
      <c r="N193" s="231">
        <v>1.4854000000000001</v>
      </c>
      <c r="O193" s="231">
        <v>1.4421999999999999</v>
      </c>
      <c r="P193" s="231">
        <v>1.4001999999999999</v>
      </c>
      <c r="Q193" s="231">
        <v>1.3593999999999999</v>
      </c>
      <c r="R193" s="231">
        <v>1.3198000000000001</v>
      </c>
    </row>
    <row r="194" spans="1:18" ht="14">
      <c r="A194" s="234" t="s">
        <v>382</v>
      </c>
      <c r="B194" s="233" t="s">
        <v>516</v>
      </c>
      <c r="C194" s="232" t="str">
        <f>VLOOKUP(A194,[4]汇总阀门订单!$E:$F,2,0)</f>
        <v>3/4 MH X 3/4 MH TAP 1/2 GARDEN HOSE ADAPTER LF</v>
      </c>
      <c r="D194" s="232">
        <f>VLOOKUP(A194,'[3]China Valves'!A:E,4,0)</f>
        <v>2060</v>
      </c>
      <c r="E194" s="232" t="str">
        <f>VLOOKUP(A194,'[3]China Valves'!A:E,5,0)</f>
        <v>Brass Garden Fittings</v>
      </c>
      <c r="F194" s="267">
        <f t="shared" si="2"/>
        <v>1.4190309999999999</v>
      </c>
      <c r="G194" s="231">
        <v>1.3776999999999999</v>
      </c>
      <c r="H194" s="231">
        <v>1.3375999999999999</v>
      </c>
      <c r="I194" s="231">
        <v>1.2986</v>
      </c>
      <c r="J194" s="231">
        <v>1.2607999999999999</v>
      </c>
      <c r="K194" s="231">
        <v>1.2241</v>
      </c>
      <c r="L194" s="231">
        <v>1.1883999999999999</v>
      </c>
      <c r="M194" s="231">
        <v>1.1537999999999999</v>
      </c>
      <c r="N194" s="231">
        <v>1.1202000000000001</v>
      </c>
      <c r="O194" s="231">
        <v>1.0875999999999999</v>
      </c>
      <c r="P194" s="231">
        <v>1.0559000000000001</v>
      </c>
      <c r="Q194" s="231">
        <v>1.0251999999999999</v>
      </c>
      <c r="R194" s="231">
        <v>0.99529999999999996</v>
      </c>
    </row>
    <row r="195" spans="1:18" ht="14">
      <c r="A195" s="234">
        <v>8478008089800</v>
      </c>
      <c r="B195" s="233" t="s">
        <v>515</v>
      </c>
      <c r="C195" s="232" t="str">
        <f>VLOOKUP(A195,'[3]China Valves'!$A$3:$E$190,2,0)</f>
        <v>1/2 FIP X 1/2 FIP 2 PC GAS VALVE YELLOW</v>
      </c>
      <c r="D195" s="232">
        <f>VLOOKUP(A195,'[3]China Valves'!A:E,4,0)</f>
        <v>11021</v>
      </c>
      <c r="E195" s="232" t="str">
        <f>VLOOKUP(A195,'[3]China Valves'!A:E,5,0)</f>
        <v>Brass Gate Valves</v>
      </c>
      <c r="F195" s="267">
        <f t="shared" si="2"/>
        <v>2.0644290000000001</v>
      </c>
      <c r="G195" s="231">
        <v>2.0043000000000002</v>
      </c>
      <c r="H195" s="231">
        <v>1.9459</v>
      </c>
      <c r="I195" s="231">
        <v>1.8893</v>
      </c>
      <c r="J195" s="231">
        <v>1.8342000000000001</v>
      </c>
      <c r="K195" s="231">
        <v>1.7807999999999999</v>
      </c>
      <c r="L195" s="231">
        <v>1.7289000000000001</v>
      </c>
      <c r="M195" s="231">
        <v>1.6786000000000001</v>
      </c>
      <c r="N195" s="231">
        <v>1.6296999999999999</v>
      </c>
      <c r="O195" s="231">
        <v>1.5822000000000001</v>
      </c>
      <c r="P195" s="231">
        <v>1.5361</v>
      </c>
      <c r="Q195" s="231">
        <v>1.4914000000000001</v>
      </c>
      <c r="R195" s="231">
        <v>1.448</v>
      </c>
    </row>
    <row r="196" spans="1:18" ht="14">
      <c r="A196" s="234" t="s">
        <v>514</v>
      </c>
      <c r="B196" s="233" t="s">
        <v>513</v>
      </c>
      <c r="C196" s="232" t="str">
        <f>VLOOKUP(A196,'[3]China Valves'!$A$3:$E$190,2,0)</f>
        <v>1/2 PEX X 1/2 C SWT PEX BALL VALVE LEAD</v>
      </c>
      <c r="D196" s="232">
        <f>VLOOKUP(A196,'[3]China Valves'!A:E,4,0)</f>
        <v>11011</v>
      </c>
      <c r="E196" s="232" t="str">
        <f>VLOOKUP(A196,'[3]China Valves'!A:E,5,0)</f>
        <v>Brass Ball Valves</v>
      </c>
      <c r="F196" s="267">
        <f t="shared" si="2"/>
        <v>2.3028739999999996</v>
      </c>
      <c r="G196" s="231">
        <v>2.2357999999999998</v>
      </c>
      <c r="H196" s="231">
        <v>2.1707000000000001</v>
      </c>
      <c r="I196" s="231">
        <v>2.1074999999999999</v>
      </c>
      <c r="J196" s="231">
        <v>2.0461</v>
      </c>
      <c r="K196" s="231">
        <v>1.9864999999999999</v>
      </c>
      <c r="L196" s="231">
        <v>1.9286000000000001</v>
      </c>
      <c r="M196" s="231">
        <v>1.8725000000000001</v>
      </c>
      <c r="N196" s="231">
        <v>1.8179000000000001</v>
      </c>
      <c r="O196" s="231">
        <v>1.7649999999999999</v>
      </c>
      <c r="P196" s="231">
        <v>1.7136</v>
      </c>
      <c r="Q196" s="231">
        <v>1.6637</v>
      </c>
      <c r="R196" s="231">
        <v>1.6152</v>
      </c>
    </row>
    <row r="197" spans="1:18" ht="14">
      <c r="A197" s="234" t="s">
        <v>512</v>
      </c>
      <c r="B197" s="233" t="s">
        <v>511</v>
      </c>
      <c r="C197" s="232" t="str">
        <f>VLOOKUP(A197,[4]汇总阀门订单!$E:$F,2,0)</f>
        <v>3/4 FIP X 3/4 FIP STD PORT BALL VLV LEAD</v>
      </c>
      <c r="D197" s="232" t="e">
        <f>VLOOKUP(A197,'[3]China Valves'!A:E,4,0)</f>
        <v>#N/A</v>
      </c>
      <c r="E197" s="232" t="e">
        <f>VLOOKUP(A197,'[3]China Valves'!A:E,5,0)</f>
        <v>#N/A</v>
      </c>
      <c r="F197" s="267">
        <f t="shared" ref="F197:F204" si="3">G197*1.03</f>
        <v>3.1104970000000001</v>
      </c>
      <c r="G197" s="231">
        <v>3.0198999999999998</v>
      </c>
      <c r="H197" s="231">
        <v>2.9319999999999999</v>
      </c>
      <c r="I197" s="231">
        <v>2.8466</v>
      </c>
      <c r="J197" s="231">
        <v>2.7637</v>
      </c>
      <c r="K197" s="231">
        <v>2.6831999999999998</v>
      </c>
      <c r="L197" s="231">
        <v>2.605</v>
      </c>
      <c r="M197" s="231">
        <v>2.5291999999999999</v>
      </c>
      <c r="N197" s="231">
        <v>2.4554999999999998</v>
      </c>
      <c r="O197" s="231">
        <v>2.3839999999999999</v>
      </c>
      <c r="P197" s="231">
        <v>2.3144999999999998</v>
      </c>
      <c r="Q197" s="231">
        <v>2.2471000000000001</v>
      </c>
      <c r="R197" s="231">
        <v>2.1817000000000002</v>
      </c>
    </row>
    <row r="198" spans="1:18" ht="14">
      <c r="A198" s="234" t="s">
        <v>510</v>
      </c>
      <c r="B198" s="233" t="s">
        <v>509</v>
      </c>
      <c r="C198" s="232" t="str">
        <f>VLOOKUP(A198,[4]汇总阀门订单!$E:$F,2,0)</f>
        <v>1 FIP X 1 FIP STD PORT BALL VALVE LEAD F</v>
      </c>
      <c r="D198" s="232" t="e">
        <f>VLOOKUP(A198,'[3]China Valves'!A:E,4,0)</f>
        <v>#N/A</v>
      </c>
      <c r="E198" s="232" t="e">
        <f>VLOOKUP(A198,'[3]China Valves'!A:E,5,0)</f>
        <v>#N/A</v>
      </c>
      <c r="F198" s="267">
        <f t="shared" si="3"/>
        <v>5.4834109999999994</v>
      </c>
      <c r="G198" s="231">
        <v>5.3236999999999997</v>
      </c>
      <c r="H198" s="231">
        <v>5.1685999999999996</v>
      </c>
      <c r="I198" s="231">
        <v>5.0180999999999996</v>
      </c>
      <c r="J198" s="231">
        <v>4.8719000000000001</v>
      </c>
      <c r="K198" s="231">
        <v>4.7300000000000004</v>
      </c>
      <c r="L198" s="231">
        <v>4.5922999999999998</v>
      </c>
      <c r="M198" s="231">
        <v>4.4584999999999999</v>
      </c>
      <c r="N198" s="231">
        <v>4.3287000000000004</v>
      </c>
      <c r="O198" s="231">
        <v>4.2026000000000003</v>
      </c>
      <c r="P198" s="231">
        <v>4.0801999999999996</v>
      </c>
      <c r="Q198" s="231">
        <v>3.9613</v>
      </c>
      <c r="R198" s="231">
        <v>3.8460000000000001</v>
      </c>
    </row>
    <row r="199" spans="1:18" ht="14">
      <c r="A199" s="234" t="s">
        <v>508</v>
      </c>
      <c r="B199" s="233" t="s">
        <v>507</v>
      </c>
      <c r="C199" s="232" t="str">
        <f>VLOOKUP(A199,[4]汇总阀门订单!$E:$F,2,0)</f>
        <v>3/4 MIP X 3/4 MGH BOILER DRAIN SB LF</v>
      </c>
      <c r="D199" s="232" t="e">
        <f>VLOOKUP(A199,'[3]China Valves'!A:E,4,0)</f>
        <v>#N/A</v>
      </c>
      <c r="E199" s="232" t="e">
        <f>VLOOKUP(A199,'[3]China Valves'!A:E,5,0)</f>
        <v>#N/A</v>
      </c>
      <c r="F199" s="267">
        <f t="shared" si="3"/>
        <v>3.0081150000000001</v>
      </c>
      <c r="G199" s="231">
        <v>2.9205000000000001</v>
      </c>
      <c r="H199" s="231">
        <v>2.8355000000000001</v>
      </c>
      <c r="I199" s="231">
        <v>2.7528999999999999</v>
      </c>
      <c r="J199" s="231">
        <v>2.6726999999999999</v>
      </c>
      <c r="K199" s="231">
        <v>2.5949</v>
      </c>
      <c r="L199" s="231">
        <v>2.5192999999999999</v>
      </c>
      <c r="M199" s="231">
        <v>2.4459</v>
      </c>
      <c r="N199" s="231">
        <v>2.3746999999999998</v>
      </c>
      <c r="O199" s="231">
        <v>2.3054999999999999</v>
      </c>
      <c r="P199" s="231">
        <v>2.2383999999999999</v>
      </c>
      <c r="Q199" s="231">
        <v>2.1732</v>
      </c>
      <c r="R199" s="231">
        <v>2.1099000000000001</v>
      </c>
    </row>
    <row r="200" spans="1:18" ht="14">
      <c r="A200" s="234" t="s">
        <v>115</v>
      </c>
      <c r="B200" s="233" t="s">
        <v>506</v>
      </c>
      <c r="C200" s="232" t="str">
        <f>VLOOKUP(A200,[4]汇总阀门订单!$E:$F,2,0)</f>
        <v>1/2 FIP X 3/4 MGH BOILER DRAIN VALVE LEA</v>
      </c>
      <c r="D200" s="232" t="e">
        <f>VLOOKUP(A200,'[3]China Valves'!A:E,4,0)</f>
        <v>#N/A</v>
      </c>
      <c r="E200" s="232" t="e">
        <f>VLOOKUP(A200,'[3]China Valves'!A:E,5,0)</f>
        <v>#N/A</v>
      </c>
      <c r="F200" s="267">
        <f t="shared" si="3"/>
        <v>2.7795579999999998</v>
      </c>
      <c r="G200" s="231">
        <v>2.6985999999999999</v>
      </c>
      <c r="H200" s="231">
        <v>2.62</v>
      </c>
      <c r="I200" s="231">
        <v>2.5436999999999999</v>
      </c>
      <c r="J200" s="231">
        <v>2.4695999999999998</v>
      </c>
      <c r="K200" s="231">
        <v>2.3976999999999999</v>
      </c>
      <c r="L200" s="231">
        <v>2.3277999999999999</v>
      </c>
      <c r="M200" s="231">
        <v>2.2599999999999998</v>
      </c>
      <c r="N200" s="231">
        <v>2.1941999999999999</v>
      </c>
      <c r="O200" s="231">
        <v>2.1303000000000001</v>
      </c>
      <c r="P200" s="231">
        <v>2.0682999999999998</v>
      </c>
      <c r="Q200" s="231">
        <v>2.008</v>
      </c>
      <c r="R200" s="231">
        <v>1.9495</v>
      </c>
    </row>
    <row r="201" spans="1:18" ht="14">
      <c r="A201" s="234" t="s">
        <v>505</v>
      </c>
      <c r="B201" s="233" t="s">
        <v>504</v>
      </c>
      <c r="C201" s="232" t="str">
        <f>VLOOKUP(A201,[4]汇总阀门订单!$E:$F,2,0)</f>
        <v>3/4 FIP X 3/4 MGH BOILER DRAIN VALVE LEA</v>
      </c>
      <c r="D201" s="232" t="e">
        <f>VLOOKUP(A201,'[3]China Valves'!A:E,4,0)</f>
        <v>#N/A</v>
      </c>
      <c r="E201" s="232" t="e">
        <f>VLOOKUP(A201,'[3]China Valves'!A:E,5,0)</f>
        <v>#N/A</v>
      </c>
      <c r="F201" s="267">
        <f t="shared" si="3"/>
        <v>2.919432</v>
      </c>
      <c r="G201" s="231">
        <v>2.8344</v>
      </c>
      <c r="H201" s="231">
        <v>2.7519</v>
      </c>
      <c r="I201" s="231">
        <v>2.6717</v>
      </c>
      <c r="J201" s="231">
        <v>2.5939000000000001</v>
      </c>
      <c r="K201" s="231">
        <v>2.5183</v>
      </c>
      <c r="L201" s="231">
        <v>2.4449999999999998</v>
      </c>
      <c r="M201" s="231">
        <v>2.3738000000000001</v>
      </c>
      <c r="N201" s="231">
        <v>2.3046000000000002</v>
      </c>
      <c r="O201" s="231">
        <v>2.2374999999999998</v>
      </c>
      <c r="P201" s="231">
        <v>2.1722999999999999</v>
      </c>
      <c r="Q201" s="231">
        <v>2.1091000000000002</v>
      </c>
      <c r="R201" s="231">
        <v>2.0476000000000001</v>
      </c>
    </row>
    <row r="202" spans="1:18" ht="14">
      <c r="A202" s="234" t="s">
        <v>97</v>
      </c>
      <c r="B202" s="233" t="s">
        <v>503</v>
      </c>
      <c r="C202" s="235" t="str">
        <f>B202</f>
        <v>1/2" Hose Bibb NSF</v>
      </c>
      <c r="D202" s="232" t="e">
        <f>VLOOKUP(A202,'[3]China Valves'!A:E,4,0)</f>
        <v>#N/A</v>
      </c>
      <c r="E202" s="232" t="e">
        <f>VLOOKUP(A202,'[3]China Valves'!A:E,5,0)</f>
        <v>#N/A</v>
      </c>
      <c r="F202" s="267">
        <f t="shared" si="3"/>
        <v>3.0901030000000005</v>
      </c>
      <c r="G202" s="231">
        <v>3.0001000000000002</v>
      </c>
      <c r="H202" s="231">
        <v>2.9127000000000001</v>
      </c>
      <c r="I202" s="231">
        <v>2.8279000000000001</v>
      </c>
      <c r="J202" s="231">
        <v>2.7454999999999998</v>
      </c>
      <c r="K202" s="231">
        <v>2.6655000000000002</v>
      </c>
      <c r="L202" s="231">
        <v>2.5878999999999999</v>
      </c>
      <c r="M202" s="231">
        <v>2.5125000000000002</v>
      </c>
      <c r="N202" s="231">
        <v>2.4392999999999998</v>
      </c>
      <c r="O202" s="231">
        <v>2.3683000000000001</v>
      </c>
      <c r="P202" s="231">
        <v>2.2993000000000001</v>
      </c>
      <c r="Q202" s="231">
        <v>2.2323</v>
      </c>
      <c r="R202" s="231">
        <v>2.1673</v>
      </c>
    </row>
    <row r="203" spans="1:18" ht="14">
      <c r="A203" s="234" t="s">
        <v>502</v>
      </c>
      <c r="B203" s="233" t="s">
        <v>501</v>
      </c>
      <c r="C203" s="235" t="str">
        <f>B203</f>
        <v xml:space="preserve">3/4" </v>
      </c>
      <c r="D203" s="232" t="e">
        <f>VLOOKUP(A203,'[3]China Valves'!A:E,4,0)</f>
        <v>#N/A</v>
      </c>
      <c r="E203" s="232" t="e">
        <f>VLOOKUP(A203,'[3]China Valves'!A:E,5,0)</f>
        <v>#N/A</v>
      </c>
      <c r="F203" s="267">
        <f t="shared" si="3"/>
        <v>3.4999400000000001</v>
      </c>
      <c r="G203" s="231">
        <v>3.3980000000000001</v>
      </c>
      <c r="H203" s="231">
        <v>3.2991000000000001</v>
      </c>
      <c r="I203" s="231">
        <v>3.2029999999999998</v>
      </c>
      <c r="J203" s="231">
        <v>3.1097000000000001</v>
      </c>
      <c r="K203" s="231">
        <v>3.0190999999999999</v>
      </c>
      <c r="L203" s="231">
        <v>2.9312</v>
      </c>
      <c r="M203" s="231">
        <v>2.8458000000000001</v>
      </c>
      <c r="N203" s="231">
        <v>2.7629000000000001</v>
      </c>
      <c r="O203" s="231">
        <v>2.6823999999999999</v>
      </c>
      <c r="P203" s="231">
        <v>2.6042999999999998</v>
      </c>
      <c r="Q203" s="231">
        <v>2.5285000000000002</v>
      </c>
      <c r="R203" s="231">
        <v>2.4548000000000001</v>
      </c>
    </row>
    <row r="204" spans="1:18" ht="14">
      <c r="A204" s="234">
        <v>7481820209802</v>
      </c>
      <c r="B204" s="233" t="s">
        <v>500</v>
      </c>
      <c r="C204" s="232" t="str">
        <f>VLOOKUP(A204,[4]汇总阀门订单!$E:$F,2,0)</f>
        <v>1 1/4 FIP X 1 1/4 FIP JMFI 700 ST P BALL</v>
      </c>
      <c r="D204" s="232" t="e">
        <f>VLOOKUP(A204,'[3]China Valves'!A:E,4,0)</f>
        <v>#N/A</v>
      </c>
      <c r="E204" s="232" t="e">
        <f>VLOOKUP(A204,'[3]China Valves'!A:E,5,0)</f>
        <v>#N/A</v>
      </c>
      <c r="F204" s="267">
        <f t="shared" si="3"/>
        <v>6.8912149999999999</v>
      </c>
      <c r="G204" s="231">
        <v>6.6905000000000001</v>
      </c>
      <c r="H204" s="231">
        <v>6.4955999999999996</v>
      </c>
      <c r="I204" s="231">
        <v>6.3064</v>
      </c>
      <c r="J204" s="231">
        <v>6.1227999999999998</v>
      </c>
      <c r="K204" s="231">
        <v>5.9443999999999999</v>
      </c>
      <c r="L204" s="231">
        <v>5.7713000000000001</v>
      </c>
      <c r="M204" s="231">
        <v>5.6032000000000002</v>
      </c>
      <c r="N204" s="231">
        <v>5.44</v>
      </c>
      <c r="O204" s="231">
        <v>5.2815000000000003</v>
      </c>
      <c r="P204" s="231">
        <v>5.1276999999999999</v>
      </c>
      <c r="Q204" s="231">
        <v>4.9783999999999997</v>
      </c>
      <c r="R204" s="231">
        <v>4.8334000000000001</v>
      </c>
    </row>
  </sheetData>
  <autoFilter ref="A3:R204" xr:uid="{00000000-0009-0000-0000-000002000000}"/>
  <mergeCells count="1">
    <mergeCell ref="G1:R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Valve Price Sheet - New</vt:lpstr>
      <vt:lpstr>Giacomini</vt:lpstr>
      <vt:lpstr>Valves - Taiwan</vt:lpstr>
      <vt:lpstr>Plastic Valves</vt:lpstr>
      <vt:lpstr>Plastic Valves (New)</vt:lpstr>
      <vt:lpstr>China Valves (New)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jdavis</dc:creator>
  <cp:lastModifiedBy>Microsoft Office User</cp:lastModifiedBy>
  <cp:lastPrinted>2023-04-26T20:40:35Z</cp:lastPrinted>
  <dcterms:created xsi:type="dcterms:W3CDTF">2012-07-09T13:32:26Z</dcterms:created>
  <dcterms:modified xsi:type="dcterms:W3CDTF">2023-04-26T20:48:08Z</dcterms:modified>
</cp:coreProperties>
</file>